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ClusterFits/SHPClusters/SHPCluster458/Good fits/"/>
    </mc:Choice>
  </mc:AlternateContent>
  <xr:revisionPtr revIDLastSave="0" documentId="13_ncr:1_{B64C1BE7-7C9E-B243-BDC4-1737F4AC05BC}" xr6:coauthVersionLast="43" xr6:coauthVersionMax="43" xr10:uidLastSave="{00000000-0000-0000-0000-000000000000}"/>
  <bookViews>
    <workbookView xWindow="13540" yWindow="2500" windowWidth="24040" windowHeight="2748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7" i="1" l="1"/>
  <c r="L47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J65" i="1" l="1"/>
  <c r="J66" i="1"/>
  <c r="M56" i="1"/>
  <c r="L56" i="1"/>
  <c r="K47" i="1" l="1"/>
  <c r="F66" i="1" l="1"/>
  <c r="F65" i="1"/>
  <c r="F64" i="1"/>
  <c r="F62" i="1"/>
  <c r="F60" i="1"/>
  <c r="F59" i="1"/>
  <c r="F63" i="1"/>
  <c r="F61" i="1"/>
  <c r="J47" i="1" l="1"/>
  <c r="J48" i="1"/>
  <c r="J49" i="1"/>
  <c r="J50" i="1"/>
  <c r="J51" i="1"/>
  <c r="J52" i="1"/>
  <c r="J53" i="1"/>
  <c r="J54" i="1"/>
  <c r="U47" i="1" l="1"/>
  <c r="V47" i="1"/>
  <c r="H65" i="1"/>
  <c r="H63" i="1"/>
  <c r="H59" i="1" l="1"/>
  <c r="H61" i="1"/>
  <c r="K48" i="1"/>
  <c r="K49" i="1"/>
  <c r="K50" i="1"/>
  <c r="K51" i="1"/>
  <c r="K52" i="1"/>
  <c r="K53" i="1"/>
  <c r="K54" i="1"/>
  <c r="H64" i="1" l="1"/>
  <c r="H66" i="1"/>
  <c r="H60" i="1"/>
  <c r="H62" i="1"/>
  <c r="K56" i="1"/>
  <c r="F56" i="1" l="1"/>
  <c r="G56" i="1" l="1"/>
  <c r="H56" i="1"/>
  <c r="I56" i="1"/>
  <c r="O47" i="1"/>
  <c r="R47" i="1"/>
  <c r="V56" i="1"/>
  <c r="U56" i="1"/>
  <c r="T47" i="1"/>
  <c r="S47" i="1"/>
  <c r="Q47" i="1"/>
  <c r="P47" i="1"/>
  <c r="O20" i="1"/>
  <c r="V20" i="1"/>
  <c r="U20" i="1"/>
  <c r="T20" i="1"/>
  <c r="S20" i="1"/>
  <c r="R20" i="1"/>
  <c r="Q20" i="1"/>
  <c r="P20" i="1"/>
  <c r="K28" i="1"/>
  <c r="J28" i="1"/>
  <c r="I28" i="1"/>
  <c r="H28" i="1"/>
  <c r="F28" i="1"/>
  <c r="G28" i="1"/>
  <c r="T28" i="1" l="1"/>
  <c r="W47" i="1"/>
  <c r="P28" i="1"/>
  <c r="V28" i="1"/>
  <c r="U28" i="1"/>
  <c r="S28" i="1"/>
  <c r="W20" i="1"/>
  <c r="W28" i="1" s="1"/>
  <c r="Q28" i="1"/>
  <c r="R28" i="1"/>
  <c r="Q56" i="1"/>
  <c r="T56" i="1"/>
  <c r="S56" i="1"/>
  <c r="R56" i="1"/>
  <c r="P56" i="1"/>
  <c r="O56" i="1"/>
  <c r="J56" i="1"/>
  <c r="O28" i="1"/>
  <c r="W56" i="1" l="1"/>
</calcChain>
</file>

<file path=xl/sharedStrings.xml><?xml version="1.0" encoding="utf-8"?>
<sst xmlns="http://schemas.openxmlformats.org/spreadsheetml/2006/main" count="216" uniqueCount="83">
  <si>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</si>
  <si>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</si>
  <si>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</si>
  <si>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</si>
  <si>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</si>
  <si>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</si>
  <si>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</si>
  <si>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</si>
  <si>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</si>
  <si>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</si>
  <si>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</si>
  <si>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</si>
  <si>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</si>
  <si>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</si>
  <si>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</si>
  <si>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</si>
  <si>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</si>
  <si>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</si>
  <si>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</si>
  <si>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</si>
  <si>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</si>
  <si>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</si>
  <si>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</si>
  <si>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</si>
  <si>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</si>
  <si>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</si>
  <si>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</si>
  <si>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</si>
  <si>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</si>
  <si>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</si>
  <si>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</si>
  <si>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</si>
  <si>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</si>
  <si>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</si>
  <si>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PE</t>
  </si>
  <si>
    <t>NFix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</si>
  <si>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</si>
  <si>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</si>
  <si>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</si>
  <si>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</si>
  <si>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</si>
  <si>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</si>
  <si>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</si>
  <si>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</si>
  <si>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</si>
  <si>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</si>
  <si>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</si>
  <si>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</si>
  <si>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</si>
  <si>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</si>
  <si>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</si>
  <si>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</si>
  <si>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COC Only\</t>
  </si>
  <si>
    <t>SHP Only</t>
  </si>
  <si>
    <t>ER</t>
  </si>
  <si>
    <t>Obs Data</t>
  </si>
  <si>
    <t>S_cs</t>
  </si>
  <si>
    <t>VDly</t>
  </si>
  <si>
    <t>WAFoMs</t>
  </si>
  <si>
    <t>aae</t>
  </si>
  <si>
    <t>1000000 trials/condition</t>
  </si>
  <si>
    <t>FoMa</t>
  </si>
  <si>
    <t>FoMr</t>
  </si>
  <si>
    <t>Abs(O-P)</t>
  </si>
  <si>
    <t>AAE=</t>
  </si>
  <si>
    <t>AARE =</t>
  </si>
  <si>
    <t>Observed data from ObsData_1279_458_458.txt</t>
  </si>
  <si>
    <t>Strategy 9b with no confirmation, respond absent if no target present within 8 fixations</t>
  </si>
  <si>
    <t>MRptF</t>
  </si>
  <si>
    <t>CPskip</t>
  </si>
  <si>
    <t>CNskip</t>
  </si>
  <si>
    <t>MaxITF</t>
  </si>
  <si>
    <t>MTgtF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</si>
  <si>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</si>
  <si>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</si>
  <si>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</si>
  <si>
    <t>Program ended with exit code: 0</t>
  </si>
  <si>
    <t>CN</t>
  </si>
  <si>
    <t>CRT</t>
  </si>
  <si>
    <t>EN</t>
  </si>
  <si>
    <t>ERT</t>
  </si>
  <si>
    <t>CMFix</t>
  </si>
  <si>
    <t>EMFix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</si>
</sst>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Menlo"/>
      <family val="2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Border="1"/>
    <xf numFmtId="164" fontId="0" fillId="0" borderId="2" xfId="0" applyNumberFormat="1" applyBorder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921.46199999999999</c:v>
                </c:pt>
                <c:pt idx="1">
                  <c:v>1323.9860000000001</c:v>
                </c:pt>
                <c:pt idx="2">
                  <c:v>1793.723</c:v>
                </c:pt>
                <c:pt idx="3">
                  <c:v>1933.521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721.1</c:v>
                </c:pt>
                <c:pt idx="1">
                  <c:v>880.03099999999995</c:v>
                </c:pt>
                <c:pt idx="2">
                  <c:v>1063.405</c:v>
                </c:pt>
                <c:pt idx="3">
                  <c:v>1108.3050000000001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203.721</c:v>
                  </c:pt>
                  <c:pt idx="1">
                    <c:v>219.73500000000001</c:v>
                  </c:pt>
                  <c:pt idx="2">
                    <c:v>196.39500000000001</c:v>
                  </c:pt>
                  <c:pt idx="3">
                    <c:v>170.48400000000001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203.721</c:v>
                  </c:pt>
                  <c:pt idx="1">
                    <c:v>219.73500000000001</c:v>
                  </c:pt>
                  <c:pt idx="2">
                    <c:v>196.39500000000001</c:v>
                  </c:pt>
                  <c:pt idx="3">
                    <c:v>170.48400000000001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847.98699999999997</c:v>
                </c:pt>
                <c:pt idx="1">
                  <c:v>1220.77</c:v>
                </c:pt>
                <c:pt idx="2">
                  <c:v>1729.59</c:v>
                </c:pt>
                <c:pt idx="3">
                  <c:v>2003.28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168.51599999999999</c:v>
                  </c:pt>
                  <c:pt idx="1">
                    <c:v>117.328</c:v>
                  </c:pt>
                  <c:pt idx="2">
                    <c:v>79.440600000000003</c:v>
                  </c:pt>
                  <c:pt idx="3">
                    <c:v>82.332099999999997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168.51599999999999</c:v>
                  </c:pt>
                  <c:pt idx="1">
                    <c:v>117.328</c:v>
                  </c:pt>
                  <c:pt idx="2">
                    <c:v>79.440600000000003</c:v>
                  </c:pt>
                  <c:pt idx="3">
                    <c:v>82.332099999999997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719.46799999999996</c:v>
                </c:pt>
                <c:pt idx="1">
                  <c:v>888.5</c:v>
                </c:pt>
                <c:pt idx="2">
                  <c:v>1161.04</c:v>
                </c:pt>
                <c:pt idx="3">
                  <c:v>1330.43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921.46199999999999</c:v>
                </c:pt>
                <c:pt idx="1">
                  <c:v>1323.9860000000001</c:v>
                </c:pt>
                <c:pt idx="2">
                  <c:v>1793.723</c:v>
                </c:pt>
                <c:pt idx="3">
                  <c:v>1933.521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721.1</c:v>
                </c:pt>
                <c:pt idx="1">
                  <c:v>880.03099999999995</c:v>
                </c:pt>
                <c:pt idx="2">
                  <c:v>1063.405</c:v>
                </c:pt>
                <c:pt idx="3">
                  <c:v>1108.3050000000001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203.721</c:v>
                  </c:pt>
                  <c:pt idx="1">
                    <c:v>219.73500000000001</c:v>
                  </c:pt>
                  <c:pt idx="2">
                    <c:v>196.39500000000001</c:v>
                  </c:pt>
                  <c:pt idx="3">
                    <c:v>170.48400000000001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203.721</c:v>
                  </c:pt>
                  <c:pt idx="1">
                    <c:v>219.73500000000001</c:v>
                  </c:pt>
                  <c:pt idx="2">
                    <c:v>196.39500000000001</c:v>
                  </c:pt>
                  <c:pt idx="3">
                    <c:v>170.48400000000001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847.98699999999997</c:v>
                </c:pt>
                <c:pt idx="1">
                  <c:v>1220.77</c:v>
                </c:pt>
                <c:pt idx="2">
                  <c:v>1729.59</c:v>
                </c:pt>
                <c:pt idx="3">
                  <c:v>2003.28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168.51599999999999</c:v>
                  </c:pt>
                  <c:pt idx="1">
                    <c:v>117.328</c:v>
                  </c:pt>
                  <c:pt idx="2">
                    <c:v>79.440600000000003</c:v>
                  </c:pt>
                  <c:pt idx="3">
                    <c:v>82.332099999999997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168.51599999999999</c:v>
                  </c:pt>
                  <c:pt idx="1">
                    <c:v>117.328</c:v>
                  </c:pt>
                  <c:pt idx="2">
                    <c:v>79.440600000000003</c:v>
                  </c:pt>
                  <c:pt idx="3">
                    <c:v>82.332099999999997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719.46799999999996</c:v>
                </c:pt>
                <c:pt idx="1">
                  <c:v>888.5</c:v>
                </c:pt>
                <c:pt idx="2">
                  <c:v>1161.04</c:v>
                </c:pt>
                <c:pt idx="3">
                  <c:v>1330.43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  <c:pt idx="0">
                  <c:v>921.46199999999999</c:v>
                </c:pt>
                <c:pt idx="1">
                  <c:v>1323.9860000000001</c:v>
                </c:pt>
                <c:pt idx="2">
                  <c:v>1793.723</c:v>
                </c:pt>
                <c:pt idx="3">
                  <c:v>1933.521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  <c:pt idx="0">
                  <c:v>721.1</c:v>
                </c:pt>
                <c:pt idx="1">
                  <c:v>880.03099999999995</c:v>
                </c:pt>
                <c:pt idx="2">
                  <c:v>1063.405</c:v>
                </c:pt>
                <c:pt idx="3">
                  <c:v>1108.3050000000001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  <c:pt idx="0">
                    <c:v>203.721</c:v>
                  </c:pt>
                  <c:pt idx="1">
                    <c:v>219.73500000000001</c:v>
                  </c:pt>
                  <c:pt idx="2">
                    <c:v>196.39500000000001</c:v>
                  </c:pt>
                  <c:pt idx="3">
                    <c:v>170.48400000000001</c:v>
                  </c:pt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  <c:pt idx="0">
                    <c:v>203.721</c:v>
                  </c:pt>
                  <c:pt idx="1">
                    <c:v>219.73500000000001</c:v>
                  </c:pt>
                  <c:pt idx="2">
                    <c:v>196.39500000000001</c:v>
                  </c:pt>
                  <c:pt idx="3">
                    <c:v>170.48400000000001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  <c:pt idx="0">
                  <c:v>847.98699999999997</c:v>
                </c:pt>
                <c:pt idx="1">
                  <c:v>1220.77</c:v>
                </c:pt>
                <c:pt idx="2">
                  <c:v>1729.59</c:v>
                </c:pt>
                <c:pt idx="3">
                  <c:v>2003.28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  <c:pt idx="0">
                    <c:v>168.51599999999999</c:v>
                  </c:pt>
                  <c:pt idx="1">
                    <c:v>117.328</c:v>
                  </c:pt>
                  <c:pt idx="2">
                    <c:v>79.440600000000003</c:v>
                  </c:pt>
                  <c:pt idx="3">
                    <c:v>82.332099999999997</c:v>
                  </c:pt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  <c:pt idx="0">
                    <c:v>168.51599999999999</c:v>
                  </c:pt>
                  <c:pt idx="1">
                    <c:v>117.328</c:v>
                  </c:pt>
                  <c:pt idx="2">
                    <c:v>79.440600000000003</c:v>
                  </c:pt>
                  <c:pt idx="3">
                    <c:v>82.332099999999997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  <c:pt idx="0">
                  <c:v>719.46799999999996</c:v>
                </c:pt>
                <c:pt idx="1">
                  <c:v>888.5</c:v>
                </c:pt>
                <c:pt idx="2">
                  <c:v>1161.04</c:v>
                </c:pt>
                <c:pt idx="3">
                  <c:v>1330.43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3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2.3E-2</c:v>
                </c:pt>
                <c:pt idx="1">
                  <c:v>2.3E-2</c:v>
                </c:pt>
                <c:pt idx="2">
                  <c:v>2.3E-2</c:v>
                </c:pt>
                <c:pt idx="3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2.4E-2</c:v>
                </c:pt>
                <c:pt idx="1">
                  <c:v>3.4000000000000002E-2</c:v>
                </c:pt>
                <c:pt idx="2">
                  <c:v>8.5000000000000006E-2</c:v>
                </c:pt>
                <c:pt idx="3">
                  <c:v>0.16900000000000001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2.4524299999999999E-2</c:v>
                  </c:pt>
                  <c:pt idx="1">
                    <c:v>2.19291E-2</c:v>
                  </c:pt>
                  <c:pt idx="2">
                    <c:v>1.78923E-2</c:v>
                  </c:pt>
                  <c:pt idx="3">
                    <c:v>2.08197E-2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2.4524299999999999E-2</c:v>
                  </c:pt>
                  <c:pt idx="1">
                    <c:v>2.19291E-2</c:v>
                  </c:pt>
                  <c:pt idx="2">
                    <c:v>1.78923E-2</c:v>
                  </c:pt>
                  <c:pt idx="3">
                    <c:v>2.08197E-2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2.1488799999999999E-2</c:v>
                </c:pt>
                <c:pt idx="1">
                  <c:v>2.2574E-2</c:v>
                </c:pt>
                <c:pt idx="2">
                  <c:v>1.94678E-2</c:v>
                </c:pt>
                <c:pt idx="3">
                  <c:v>2.7971599999999999E-2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2.1644400000000001E-2</c:v>
                  </c:pt>
                  <c:pt idx="1">
                    <c:v>2.12689E-2</c:v>
                  </c:pt>
                  <c:pt idx="2">
                    <c:v>4.6463699999999997E-2</c:v>
                  </c:pt>
                  <c:pt idx="3">
                    <c:v>6.3211000000000003E-2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2.1644400000000001E-2</c:v>
                  </c:pt>
                  <c:pt idx="1">
                    <c:v>2.12689E-2</c:v>
                  </c:pt>
                  <c:pt idx="2">
                    <c:v>4.6463699999999997E-2</c:v>
                  </c:pt>
                  <c:pt idx="3">
                    <c:v>6.3211000000000003E-2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3.3356400000000001E-2</c:v>
                </c:pt>
                <c:pt idx="1">
                  <c:v>2.7120200000000001E-2</c:v>
                </c:pt>
                <c:pt idx="2">
                  <c:v>8.7471699999999999E-2</c:v>
                </c:pt>
                <c:pt idx="3">
                  <c:v>0.16492699999999999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2.3E-2</c:v>
                </c:pt>
                <c:pt idx="1">
                  <c:v>2.3E-2</c:v>
                </c:pt>
                <c:pt idx="2">
                  <c:v>2.3E-2</c:v>
                </c:pt>
                <c:pt idx="3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2.4E-2</c:v>
                </c:pt>
                <c:pt idx="1">
                  <c:v>3.4000000000000002E-2</c:v>
                </c:pt>
                <c:pt idx="2">
                  <c:v>8.5000000000000006E-2</c:v>
                </c:pt>
                <c:pt idx="3">
                  <c:v>0.16900000000000001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2.4524299999999999E-2</c:v>
                  </c:pt>
                  <c:pt idx="1">
                    <c:v>2.19291E-2</c:v>
                  </c:pt>
                  <c:pt idx="2">
                    <c:v>1.78923E-2</c:v>
                  </c:pt>
                  <c:pt idx="3">
                    <c:v>2.08197E-2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2.4524299999999999E-2</c:v>
                  </c:pt>
                  <c:pt idx="1">
                    <c:v>2.19291E-2</c:v>
                  </c:pt>
                  <c:pt idx="2">
                    <c:v>1.78923E-2</c:v>
                  </c:pt>
                  <c:pt idx="3">
                    <c:v>2.08197E-2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2.1488799999999999E-2</c:v>
                </c:pt>
                <c:pt idx="1">
                  <c:v>2.2574E-2</c:v>
                </c:pt>
                <c:pt idx="2">
                  <c:v>1.94678E-2</c:v>
                </c:pt>
                <c:pt idx="3">
                  <c:v>2.7971599999999999E-2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2.1644400000000001E-2</c:v>
                  </c:pt>
                  <c:pt idx="1">
                    <c:v>2.12689E-2</c:v>
                  </c:pt>
                  <c:pt idx="2">
                    <c:v>4.6463699999999997E-2</c:v>
                  </c:pt>
                  <c:pt idx="3">
                    <c:v>6.3211000000000003E-2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2.1644400000000001E-2</c:v>
                  </c:pt>
                  <c:pt idx="1">
                    <c:v>2.12689E-2</c:v>
                  </c:pt>
                  <c:pt idx="2">
                    <c:v>4.6463699999999997E-2</c:v>
                  </c:pt>
                  <c:pt idx="3">
                    <c:v>6.3211000000000003E-2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3.3356400000000001E-2</c:v>
                </c:pt>
                <c:pt idx="1">
                  <c:v>2.7120200000000001E-2</c:v>
                </c:pt>
                <c:pt idx="2">
                  <c:v>8.7471699999999999E-2</c:v>
                </c:pt>
                <c:pt idx="3">
                  <c:v>0.16492699999999999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  <c:pt idx="0">
                  <c:v>2.3E-2</c:v>
                </c:pt>
                <c:pt idx="1">
                  <c:v>2.3E-2</c:v>
                </c:pt>
                <c:pt idx="2">
                  <c:v>2.3E-2</c:v>
                </c:pt>
                <c:pt idx="3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  <c:pt idx="0">
                  <c:v>2.4E-2</c:v>
                </c:pt>
                <c:pt idx="1">
                  <c:v>3.4000000000000002E-2</c:v>
                </c:pt>
                <c:pt idx="2">
                  <c:v>8.5000000000000006E-2</c:v>
                </c:pt>
                <c:pt idx="3">
                  <c:v>0.16900000000000001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  <c:pt idx="0">
                    <c:v>2.4524299999999999E-2</c:v>
                  </c:pt>
                  <c:pt idx="1">
                    <c:v>2.19291E-2</c:v>
                  </c:pt>
                  <c:pt idx="2">
                    <c:v>1.78923E-2</c:v>
                  </c:pt>
                  <c:pt idx="3">
                    <c:v>2.08197E-2</c:v>
                  </c:pt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  <c:pt idx="0">
                    <c:v>2.4524299999999999E-2</c:v>
                  </c:pt>
                  <c:pt idx="1">
                    <c:v>2.19291E-2</c:v>
                  </c:pt>
                  <c:pt idx="2">
                    <c:v>1.78923E-2</c:v>
                  </c:pt>
                  <c:pt idx="3">
                    <c:v>2.08197E-2</c:v>
                  </c:pt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  <c:pt idx="0">
                  <c:v>2.1488799999999999E-2</c:v>
                </c:pt>
                <c:pt idx="1">
                  <c:v>2.2574E-2</c:v>
                </c:pt>
                <c:pt idx="2">
                  <c:v>1.94678E-2</c:v>
                </c:pt>
                <c:pt idx="3">
                  <c:v>2.7971599999999999E-2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  <c:pt idx="0">
                    <c:v>2.1644400000000001E-2</c:v>
                  </c:pt>
                  <c:pt idx="1">
                    <c:v>2.12689E-2</c:v>
                  </c:pt>
                  <c:pt idx="2">
                    <c:v>4.6463699999999997E-2</c:v>
                  </c:pt>
                  <c:pt idx="3">
                    <c:v>6.3211000000000003E-2</c:v>
                  </c:pt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  <c:pt idx="0">
                    <c:v>2.1644400000000001E-2</c:v>
                  </c:pt>
                  <c:pt idx="1">
                    <c:v>2.12689E-2</c:v>
                  </c:pt>
                  <c:pt idx="2">
                    <c:v>4.6463699999999997E-2</c:v>
                  </c:pt>
                  <c:pt idx="3">
                    <c:v>6.3211000000000003E-2</c:v>
                  </c:pt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  <c:pt idx="0">
                  <c:v>3.3356400000000001E-2</c:v>
                </c:pt>
                <c:pt idx="1">
                  <c:v>2.7120200000000001E-2</c:v>
                </c:pt>
                <c:pt idx="2">
                  <c:v>8.7471699999999999E-2</c:v>
                </c:pt>
                <c:pt idx="3">
                  <c:v>0.16492699999999999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75</xdr:row>
      <xdr:rowOff>0</xdr:rowOff>
    </xdr:from>
    <xdr:to>
      <xdr:col>33</xdr:col>
      <xdr:colOff>129090</xdr:colOff>
      <xdr:row>107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112"/>
  <sheetViews>
    <sheetView tabSelected="1" topLeftCell="I2" zoomScale="77" zoomScaleNormal="75" zoomScalePageLayoutView="75" workbookViewId="0">
      <selection activeCell="A70" sqref="A70:Y88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8"/>
      <c r="M2" s="18"/>
      <c r="O2" s="2" t="s">
        <v>21</v>
      </c>
      <c r="R2" s="2" t="s">
        <v>22</v>
      </c>
      <c r="U2" s="2" t="s">
        <v>26</v>
      </c>
    </row>
    <row r="3" spans="1:23" x14ac:dyDescent="0.2">
      <c r="A3" s="2" t="s">
        <v>13</v>
      </c>
      <c r="B3" s="2" t="s">
        <v>37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23</v>
      </c>
      <c r="P3" s="3" t="s">
        <v>24</v>
      </c>
      <c r="Q3" s="3" t="s">
        <v>25</v>
      </c>
      <c r="R3" s="3" t="s">
        <v>23</v>
      </c>
      <c r="S3" s="3" t="s">
        <v>24</v>
      </c>
      <c r="T3" s="3" t="s">
        <v>25</v>
      </c>
      <c r="U3" s="10" t="s">
        <v>27</v>
      </c>
      <c r="V3" s="10" t="s">
        <v>28</v>
      </c>
      <c r="W3" s="12" t="s">
        <v>29</v>
      </c>
    </row>
    <row r="4" spans="1:23" x14ac:dyDescent="0.2">
      <c r="A4" t="s">
        <v>3</v>
      </c>
      <c r="B4">
        <v>1279</v>
      </c>
      <c r="C4">
        <v>0</v>
      </c>
      <c r="D4">
        <v>3</v>
      </c>
      <c r="E4">
        <v>4</v>
      </c>
      <c r="O4" s="8"/>
      <c r="P4" s="8"/>
      <c r="Q4" s="9"/>
      <c r="R4" s="8"/>
      <c r="S4" s="8"/>
      <c r="T4" s="9"/>
      <c r="U4" s="9"/>
      <c r="V4" s="9"/>
    </row>
    <row r="5" spans="1:23" x14ac:dyDescent="0.2">
      <c r="A5" t="s">
        <v>3</v>
      </c>
      <c r="B5">
        <v>1279</v>
      </c>
      <c r="C5">
        <v>0</v>
      </c>
      <c r="D5">
        <v>6</v>
      </c>
      <c r="E5">
        <v>4</v>
      </c>
    </row>
    <row r="6" spans="1:23" x14ac:dyDescent="0.2">
      <c r="A6" t="s">
        <v>3</v>
      </c>
      <c r="B6">
        <v>1279</v>
      </c>
      <c r="C6">
        <v>0</v>
      </c>
      <c r="D6">
        <v>12</v>
      </c>
      <c r="E6">
        <v>4</v>
      </c>
    </row>
    <row r="7" spans="1:23" x14ac:dyDescent="0.2">
      <c r="A7" t="s">
        <v>3</v>
      </c>
      <c r="B7">
        <v>1279</v>
      </c>
      <c r="C7">
        <v>0</v>
      </c>
      <c r="D7">
        <v>18</v>
      </c>
      <c r="E7">
        <v>4</v>
      </c>
    </row>
    <row r="8" spans="1:23" x14ac:dyDescent="0.2">
      <c r="A8" t="s">
        <v>3</v>
      </c>
      <c r="B8">
        <v>1279</v>
      </c>
      <c r="C8">
        <v>1</v>
      </c>
      <c r="D8">
        <v>3</v>
      </c>
      <c r="E8">
        <v>4</v>
      </c>
    </row>
    <row r="9" spans="1:23" x14ac:dyDescent="0.2">
      <c r="A9" t="s">
        <v>3</v>
      </c>
      <c r="B9">
        <v>1279</v>
      </c>
      <c r="C9">
        <v>1</v>
      </c>
      <c r="D9">
        <v>6</v>
      </c>
      <c r="E9">
        <v>4</v>
      </c>
    </row>
    <row r="10" spans="1:23" x14ac:dyDescent="0.2">
      <c r="A10" t="s">
        <v>3</v>
      </c>
      <c r="B10">
        <v>1279</v>
      </c>
      <c r="C10">
        <v>1</v>
      </c>
      <c r="D10">
        <v>12</v>
      </c>
      <c r="E10">
        <v>4</v>
      </c>
    </row>
    <row r="11" spans="1:23" x14ac:dyDescent="0.2">
      <c r="A11" t="s">
        <v>3</v>
      </c>
      <c r="B11">
        <v>1279</v>
      </c>
      <c r="C11">
        <v>1</v>
      </c>
      <c r="D11">
        <v>18</v>
      </c>
      <c r="E11">
        <v>4</v>
      </c>
    </row>
    <row r="12" spans="1:23" x14ac:dyDescent="0.2">
      <c r="A12" t="s">
        <v>4</v>
      </c>
      <c r="B12">
        <v>458</v>
      </c>
      <c r="C12">
        <v>0</v>
      </c>
      <c r="D12">
        <v>3</v>
      </c>
      <c r="E12">
        <v>3</v>
      </c>
      <c r="O12" s="8"/>
      <c r="P12" s="8"/>
      <c r="Q12" s="9"/>
      <c r="R12" s="8"/>
      <c r="S12" s="8"/>
      <c r="T12" s="9"/>
      <c r="U12" s="9"/>
      <c r="V12" s="9"/>
    </row>
    <row r="13" spans="1:23" x14ac:dyDescent="0.2">
      <c r="A13" t="s">
        <v>4</v>
      </c>
      <c r="B13">
        <v>458</v>
      </c>
      <c r="C13">
        <v>0</v>
      </c>
      <c r="D13">
        <v>6</v>
      </c>
      <c r="E13">
        <v>3</v>
      </c>
    </row>
    <row r="14" spans="1:23" x14ac:dyDescent="0.2">
      <c r="A14" t="s">
        <v>4</v>
      </c>
      <c r="B14">
        <v>458</v>
      </c>
      <c r="C14">
        <v>0</v>
      </c>
      <c r="D14">
        <v>12</v>
      </c>
      <c r="E14">
        <v>3</v>
      </c>
    </row>
    <row r="15" spans="1:23" x14ac:dyDescent="0.2">
      <c r="A15" t="s">
        <v>4</v>
      </c>
      <c r="B15">
        <v>458</v>
      </c>
      <c r="C15">
        <v>0</v>
      </c>
      <c r="D15">
        <v>18</v>
      </c>
      <c r="E15">
        <v>3</v>
      </c>
    </row>
    <row r="16" spans="1:23" x14ac:dyDescent="0.2">
      <c r="A16" t="s">
        <v>4</v>
      </c>
      <c r="B16">
        <v>458</v>
      </c>
      <c r="C16">
        <v>1</v>
      </c>
      <c r="D16">
        <v>3</v>
      </c>
      <c r="E16">
        <v>3</v>
      </c>
    </row>
    <row r="17" spans="1:23" x14ac:dyDescent="0.2">
      <c r="A17" t="s">
        <v>4</v>
      </c>
      <c r="B17">
        <v>458</v>
      </c>
      <c r="C17">
        <v>1</v>
      </c>
      <c r="D17">
        <v>6</v>
      </c>
      <c r="E17">
        <v>3</v>
      </c>
    </row>
    <row r="18" spans="1:23" x14ac:dyDescent="0.2">
      <c r="A18" t="s">
        <v>4</v>
      </c>
      <c r="B18">
        <v>458</v>
      </c>
      <c r="C18">
        <v>1</v>
      </c>
      <c r="D18">
        <v>12</v>
      </c>
      <c r="E18">
        <v>3</v>
      </c>
    </row>
    <row r="19" spans="1:23" x14ac:dyDescent="0.2">
      <c r="A19" t="s">
        <v>4</v>
      </c>
      <c r="B19">
        <v>458</v>
      </c>
      <c r="C19">
        <v>1</v>
      </c>
      <c r="D19">
        <v>18</v>
      </c>
      <c r="E19">
        <v>3</v>
      </c>
    </row>
    <row r="20" spans="1:23" x14ac:dyDescent="0.2">
      <c r="A20" t="s">
        <v>2</v>
      </c>
      <c r="B20">
        <v>458</v>
      </c>
      <c r="C20">
        <v>0</v>
      </c>
      <c r="D20">
        <v>3</v>
      </c>
      <c r="E20">
        <v>3</v>
      </c>
      <c r="F20">
        <v>847.98699999999997</v>
      </c>
      <c r="G20">
        <v>203.721</v>
      </c>
      <c r="H20">
        <v>892.47799999999995</v>
      </c>
      <c r="I20">
        <v>419.57499999999999</v>
      </c>
      <c r="J20">
        <v>2.1488799999999999E-2</v>
      </c>
      <c r="K20">
        <v>2.4524299999999999E-2</v>
      </c>
      <c r="O20" s="8">
        <f>SLOPE($F20:$F23,$D20:$D23)</f>
        <v>76.20970056497174</v>
      </c>
      <c r="P20" s="8">
        <f>INTERCEPT($F20:$F23,$D20:$D23)</f>
        <v>707.36216949152538</v>
      </c>
      <c r="Q20" s="9">
        <f>RSQ($F20:$F23,$D20:$D23)</f>
        <v>0.96465014988477704</v>
      </c>
      <c r="R20" s="8">
        <f>SLOPE($F24:$F27,$D24:$D27)</f>
        <v>40.67874576271187</v>
      </c>
      <c r="S20" s="8">
        <f>INTERCEPT($F24:$F27,$D24:$D27)</f>
        <v>628.24172881355935</v>
      </c>
      <c r="T20" s="9">
        <f>RSQ($F24:$F27,$D24:$D27)</f>
        <v>0.98164728592916983</v>
      </c>
      <c r="U20" s="1">
        <f>AVERAGE($J20:$J23)</f>
        <v>2.2875549999999998E-2</v>
      </c>
      <c r="V20" s="1">
        <f>AVERAGE($J24:$J27)</f>
        <v>7.8218824999999992E-2</v>
      </c>
      <c r="W20">
        <f>O20/R20</f>
        <v>1.8734525643814044</v>
      </c>
    </row>
    <row r="21" spans="1:23" x14ac:dyDescent="0.2">
      <c r="A21" t="s">
        <v>2</v>
      </c>
      <c r="B21">
        <v>458</v>
      </c>
      <c r="C21">
        <v>0</v>
      </c>
      <c r="D21">
        <v>6</v>
      </c>
      <c r="E21">
        <v>3</v>
      </c>
      <c r="F21">
        <v>1220.77</v>
      </c>
      <c r="G21" s="8">
        <v>219.73500000000001</v>
      </c>
      <c r="H21">
        <v>1637.91</v>
      </c>
      <c r="I21">
        <v>1332.58</v>
      </c>
      <c r="J21">
        <v>2.2574E-2</v>
      </c>
      <c r="K21">
        <v>2.19291E-2</v>
      </c>
    </row>
    <row r="22" spans="1:23" x14ac:dyDescent="0.2">
      <c r="A22" t="s">
        <v>2</v>
      </c>
      <c r="B22">
        <v>458</v>
      </c>
      <c r="C22">
        <v>0</v>
      </c>
      <c r="D22">
        <v>12</v>
      </c>
      <c r="E22">
        <v>3</v>
      </c>
      <c r="F22">
        <v>1729.59</v>
      </c>
      <c r="G22" s="8">
        <v>196.39500000000001</v>
      </c>
      <c r="H22">
        <v>1548.35</v>
      </c>
      <c r="I22">
        <v>581.31799999999998</v>
      </c>
      <c r="J22">
        <v>1.94678E-2</v>
      </c>
      <c r="K22">
        <v>1.78923E-2</v>
      </c>
    </row>
    <row r="23" spans="1:23" x14ac:dyDescent="0.2">
      <c r="A23" t="s">
        <v>2</v>
      </c>
      <c r="B23">
        <v>458</v>
      </c>
      <c r="C23">
        <v>0</v>
      </c>
      <c r="D23">
        <v>18</v>
      </c>
      <c r="E23">
        <v>3</v>
      </c>
      <c r="F23">
        <v>2003.28</v>
      </c>
      <c r="G23" s="8">
        <v>170.48400000000001</v>
      </c>
      <c r="H23">
        <v>1770.05</v>
      </c>
      <c r="I23">
        <v>1093.3800000000001</v>
      </c>
      <c r="J23">
        <v>2.7971599999999999E-2</v>
      </c>
      <c r="K23">
        <v>2.08197E-2</v>
      </c>
    </row>
    <row r="24" spans="1:23" x14ac:dyDescent="0.2">
      <c r="A24" t="s">
        <v>2</v>
      </c>
      <c r="B24">
        <v>458</v>
      </c>
      <c r="C24">
        <v>1</v>
      </c>
      <c r="D24">
        <v>3</v>
      </c>
      <c r="E24">
        <v>3</v>
      </c>
      <c r="F24">
        <v>719.46799999999996</v>
      </c>
      <c r="G24" s="8">
        <v>168.51599999999999</v>
      </c>
      <c r="H24">
        <v>733.10400000000004</v>
      </c>
      <c r="I24">
        <v>204.066</v>
      </c>
      <c r="J24">
        <v>3.3356400000000001E-2</v>
      </c>
      <c r="K24">
        <v>2.1644400000000001E-2</v>
      </c>
    </row>
    <row r="25" spans="1:23" x14ac:dyDescent="0.2">
      <c r="A25" t="s">
        <v>2</v>
      </c>
      <c r="B25">
        <v>458</v>
      </c>
      <c r="C25">
        <v>1</v>
      </c>
      <c r="D25">
        <v>6</v>
      </c>
      <c r="E25">
        <v>3</v>
      </c>
      <c r="F25">
        <v>888.5</v>
      </c>
      <c r="G25" s="8">
        <v>117.328</v>
      </c>
      <c r="H25">
        <v>1070.05</v>
      </c>
      <c r="I25">
        <v>293.40899999999999</v>
      </c>
      <c r="J25">
        <v>2.7120200000000001E-2</v>
      </c>
      <c r="K25">
        <v>2.12689E-2</v>
      </c>
    </row>
    <row r="26" spans="1:23" x14ac:dyDescent="0.2">
      <c r="A26" t="s">
        <v>2</v>
      </c>
      <c r="B26">
        <v>458</v>
      </c>
      <c r="C26">
        <v>1</v>
      </c>
      <c r="D26">
        <v>12</v>
      </c>
      <c r="E26">
        <v>3</v>
      </c>
      <c r="F26">
        <v>1161.04</v>
      </c>
      <c r="G26" s="8">
        <v>79.440600000000003</v>
      </c>
      <c r="H26">
        <v>1508.88</v>
      </c>
      <c r="I26">
        <v>195.12100000000001</v>
      </c>
      <c r="J26">
        <v>8.7471699999999999E-2</v>
      </c>
      <c r="K26">
        <v>4.6463699999999997E-2</v>
      </c>
    </row>
    <row r="27" spans="1:23" x14ac:dyDescent="0.2">
      <c r="A27" t="s">
        <v>2</v>
      </c>
      <c r="B27">
        <v>458</v>
      </c>
      <c r="C27">
        <v>1</v>
      </c>
      <c r="D27">
        <v>18</v>
      </c>
      <c r="E27">
        <v>3</v>
      </c>
      <c r="F27">
        <v>1330.43</v>
      </c>
      <c r="G27" s="8">
        <v>82.332099999999997</v>
      </c>
      <c r="H27">
        <v>1826.92</v>
      </c>
      <c r="I27">
        <v>144.97800000000001</v>
      </c>
      <c r="J27">
        <v>0.16492699999999999</v>
      </c>
      <c r="K27">
        <v>6.3211000000000003E-2</v>
      </c>
    </row>
    <row r="28" spans="1:23" x14ac:dyDescent="0.2">
      <c r="E28" s="6" t="s">
        <v>18</v>
      </c>
      <c r="F28" s="11">
        <f t="shared" ref="F28:W28" si="0">AVERAGE(F4:F27)</f>
        <v>1237.6331249999998</v>
      </c>
      <c r="G28" s="11">
        <f t="shared" si="0"/>
        <v>154.74396250000001</v>
      </c>
      <c r="H28" s="11">
        <f t="shared" si="0"/>
        <v>1373.46775</v>
      </c>
      <c r="I28" s="11">
        <f t="shared" si="0"/>
        <v>533.05337499999996</v>
      </c>
      <c r="J28" s="11">
        <f t="shared" si="0"/>
        <v>5.05471875E-2</v>
      </c>
      <c r="K28" s="13">
        <f t="shared" si="0"/>
        <v>2.9719175E-2</v>
      </c>
      <c r="L28" s="13"/>
      <c r="M28" s="13"/>
      <c r="N28" s="13" t="s">
        <v>0</v>
      </c>
      <c r="O28" s="11">
        <f t="shared" si="0"/>
        <v>76.20970056497174</v>
      </c>
      <c r="P28" s="11">
        <f t="shared" si="0"/>
        <v>707.36216949152538</v>
      </c>
      <c r="Q28" s="11">
        <f t="shared" si="0"/>
        <v>0.96465014988477704</v>
      </c>
      <c r="R28" s="11">
        <f t="shared" si="0"/>
        <v>40.67874576271187</v>
      </c>
      <c r="S28" s="11">
        <f t="shared" si="0"/>
        <v>628.24172881355935</v>
      </c>
      <c r="T28" s="11">
        <f t="shared" si="0"/>
        <v>0.98164728592916983</v>
      </c>
      <c r="U28" s="11">
        <f t="shared" si="0"/>
        <v>2.2875549999999998E-2</v>
      </c>
      <c r="V28" s="11">
        <f t="shared" si="0"/>
        <v>7.8218824999999992E-2</v>
      </c>
      <c r="W28" s="11">
        <f t="shared" si="0"/>
        <v>1.8734525643814044</v>
      </c>
    </row>
    <row r="29" spans="1:23" x14ac:dyDescent="0.2">
      <c r="A29" t="s">
        <v>0</v>
      </c>
    </row>
    <row r="30" spans="1:23" x14ac:dyDescent="0.2">
      <c r="E30" s="16" t="s">
        <v>30</v>
      </c>
      <c r="F30" s="16" t="s">
        <v>15</v>
      </c>
      <c r="G30" s="16" t="s">
        <v>34</v>
      </c>
      <c r="H30" s="16" t="s">
        <v>35</v>
      </c>
      <c r="I30" s="16" t="s">
        <v>36</v>
      </c>
      <c r="J30" t="s">
        <v>20</v>
      </c>
      <c r="L30" t="s">
        <v>63</v>
      </c>
    </row>
    <row r="31" spans="1:23" x14ac:dyDescent="0.2">
      <c r="A31" t="s">
        <v>3</v>
      </c>
      <c r="C31" t="s">
        <v>16</v>
      </c>
      <c r="D31">
        <v>3</v>
      </c>
      <c r="J31" s="7"/>
      <c r="K31" s="7"/>
      <c r="L31" s="7"/>
      <c r="M31" s="7"/>
      <c r="O31" s="8"/>
      <c r="P31" s="8"/>
      <c r="Q31" s="9"/>
      <c r="R31" s="8"/>
      <c r="S31" s="8"/>
      <c r="T31" s="9"/>
      <c r="U31" s="9"/>
      <c r="V31" s="9"/>
    </row>
    <row r="32" spans="1:23" x14ac:dyDescent="0.2">
      <c r="A32" t="s">
        <v>3</v>
      </c>
      <c r="C32" t="s">
        <v>16</v>
      </c>
      <c r="D32">
        <v>6</v>
      </c>
      <c r="J32" s="7"/>
      <c r="K32" s="7"/>
      <c r="L32" s="7"/>
      <c r="M32" s="7"/>
    </row>
    <row r="33" spans="1:23" x14ac:dyDescent="0.2">
      <c r="A33" t="s">
        <v>3</v>
      </c>
      <c r="C33" t="s">
        <v>16</v>
      </c>
      <c r="D33">
        <v>12</v>
      </c>
      <c r="J33" s="7"/>
      <c r="K33" s="7"/>
      <c r="L33" s="7"/>
      <c r="M33" s="7"/>
    </row>
    <row r="34" spans="1:23" x14ac:dyDescent="0.2">
      <c r="A34" t="s">
        <v>3</v>
      </c>
      <c r="C34" t="s">
        <v>16</v>
      </c>
      <c r="D34">
        <v>18</v>
      </c>
      <c r="J34" s="7"/>
      <c r="K34" s="7"/>
      <c r="L34" s="7"/>
      <c r="M34" s="7"/>
    </row>
    <row r="35" spans="1:23" x14ac:dyDescent="0.2">
      <c r="A35" t="s">
        <v>3</v>
      </c>
      <c r="C35" t="s">
        <v>17</v>
      </c>
      <c r="D35">
        <v>3</v>
      </c>
      <c r="J35" s="7"/>
      <c r="K35" s="7"/>
      <c r="L35" s="7"/>
      <c r="M35" s="7"/>
    </row>
    <row r="36" spans="1:23" x14ac:dyDescent="0.2">
      <c r="A36" t="s">
        <v>3</v>
      </c>
      <c r="C36" t="s">
        <v>17</v>
      </c>
      <c r="D36">
        <v>6</v>
      </c>
      <c r="J36" s="7"/>
      <c r="K36" s="7"/>
      <c r="L36" s="7"/>
      <c r="M36" s="7"/>
    </row>
    <row r="37" spans="1:23" x14ac:dyDescent="0.2">
      <c r="A37" t="s">
        <v>3</v>
      </c>
      <c r="C37" t="s">
        <v>17</v>
      </c>
      <c r="D37">
        <v>12</v>
      </c>
      <c r="J37" s="7"/>
      <c r="K37" s="7"/>
      <c r="L37" s="7"/>
      <c r="M37" s="7"/>
    </row>
    <row r="38" spans="1:23" x14ac:dyDescent="0.2">
      <c r="A38" t="s">
        <v>3</v>
      </c>
      <c r="C38" t="s">
        <v>17</v>
      </c>
      <c r="D38">
        <v>18</v>
      </c>
      <c r="J38" s="7"/>
      <c r="K38" s="7"/>
      <c r="L38" s="7"/>
      <c r="M38" s="7"/>
    </row>
    <row r="39" spans="1:23" x14ac:dyDescent="0.2">
      <c r="A39" t="s">
        <v>4</v>
      </c>
      <c r="C39" t="s">
        <v>16</v>
      </c>
      <c r="D39">
        <v>3</v>
      </c>
      <c r="J39" s="7"/>
      <c r="K39" s="7"/>
      <c r="L39" s="9"/>
      <c r="M39" s="1"/>
      <c r="O39" s="8"/>
      <c r="P39" s="8"/>
      <c r="Q39" s="9"/>
      <c r="R39" s="8"/>
      <c r="S39" s="8"/>
      <c r="T39" s="9"/>
      <c r="U39" s="9"/>
      <c r="V39" s="9"/>
    </row>
    <row r="40" spans="1:23" x14ac:dyDescent="0.2">
      <c r="A40" t="s">
        <v>4</v>
      </c>
      <c r="C40" t="s">
        <v>16</v>
      </c>
      <c r="D40">
        <v>6</v>
      </c>
      <c r="J40" s="7"/>
      <c r="K40" s="7"/>
      <c r="L40" s="9"/>
      <c r="M40" s="1"/>
    </row>
    <row r="41" spans="1:23" x14ac:dyDescent="0.2">
      <c r="A41" t="s">
        <v>4</v>
      </c>
      <c r="C41" t="s">
        <v>16</v>
      </c>
      <c r="D41">
        <v>12</v>
      </c>
      <c r="J41" s="7"/>
      <c r="K41" s="7"/>
      <c r="L41" s="9"/>
      <c r="M41" s="1"/>
      <c r="O41" t="s">
        <v>0</v>
      </c>
    </row>
    <row r="42" spans="1:23" x14ac:dyDescent="0.2">
      <c r="A42" t="s">
        <v>4</v>
      </c>
      <c r="C42" t="s">
        <v>16</v>
      </c>
      <c r="D42">
        <v>18</v>
      </c>
      <c r="J42" s="7"/>
      <c r="K42" s="7"/>
      <c r="L42" s="9"/>
      <c r="M42" s="1"/>
    </row>
    <row r="43" spans="1:23" x14ac:dyDescent="0.2">
      <c r="A43" t="s">
        <v>4</v>
      </c>
      <c r="C43" t="s">
        <v>17</v>
      </c>
      <c r="D43">
        <v>3</v>
      </c>
      <c r="J43" s="7"/>
      <c r="K43" s="7"/>
      <c r="L43" s="9"/>
      <c r="M43" s="1"/>
    </row>
    <row r="44" spans="1:23" x14ac:dyDescent="0.2">
      <c r="A44" t="s">
        <v>4</v>
      </c>
      <c r="C44" t="s">
        <v>17</v>
      </c>
      <c r="D44">
        <v>6</v>
      </c>
      <c r="J44" s="7"/>
      <c r="K44" s="7"/>
      <c r="L44" s="9"/>
      <c r="M44" s="1"/>
    </row>
    <row r="45" spans="1:23" x14ac:dyDescent="0.2">
      <c r="A45" t="s">
        <v>4</v>
      </c>
      <c r="C45" t="s">
        <v>17</v>
      </c>
      <c r="D45">
        <v>12</v>
      </c>
      <c r="J45" s="7"/>
      <c r="K45" s="7"/>
      <c r="L45" s="9"/>
      <c r="M45" s="1"/>
    </row>
    <row r="46" spans="1:23" x14ac:dyDescent="0.2">
      <c r="A46" t="s">
        <v>4</v>
      </c>
      <c r="C46" t="s">
        <v>17</v>
      </c>
      <c r="D46">
        <v>18</v>
      </c>
      <c r="J46" s="7"/>
      <c r="K46" s="7"/>
      <c r="L46" s="9"/>
      <c r="M46" s="1"/>
    </row>
    <row r="47" spans="1:23" x14ac:dyDescent="0.2">
      <c r="A47" t="s">
        <v>2</v>
      </c>
      <c r="C47" t="s">
        <v>16</v>
      </c>
      <c r="D47">
        <v>3</v>
      </c>
      <c r="E47">
        <v>976972</v>
      </c>
      <c r="F47">
        <v>921.46199999999999</v>
      </c>
      <c r="G47">
        <v>2.3E-2</v>
      </c>
      <c r="H47">
        <v>2.4590000000000001</v>
      </c>
      <c r="I47">
        <v>0</v>
      </c>
      <c r="J47" s="7">
        <f t="shared" ref="J47:J54" si="1">ABS(F20-F47)/F20</f>
        <v>8.6646375475095752E-2</v>
      </c>
      <c r="K47" s="7">
        <f t="shared" ref="K47:K54" si="2">ABS(J20-G47)/J20</f>
        <v>7.0325006515021812E-2</v>
      </c>
      <c r="L47" s="9">
        <f>ABS(F20-F47)</f>
        <v>73.475000000000023</v>
      </c>
      <c r="M47" s="1">
        <f>ABS(J20-G47)</f>
        <v>1.5112000000000007E-3</v>
      </c>
      <c r="O47" s="8">
        <f>SLOPE($F47:$F50,$D47:$D50)</f>
        <v>66.30967231638418</v>
      </c>
      <c r="P47" s="8">
        <f>INTERCEPT($F47:$F50,$D47:$D50)</f>
        <v>846.65369491525428</v>
      </c>
      <c r="Q47" s="9">
        <f>RSQ($F47:$F50,$D47:$D50)</f>
        <v>0.91243552401146522</v>
      </c>
      <c r="R47" s="8">
        <f>SLOPE($F51:$F54,$D51:$D54)</f>
        <v>25.37579096045198</v>
      </c>
      <c r="S47" s="8">
        <f>INTERCEPT($F51:$F54,$D51:$D54)</f>
        <v>695.79628813559327</v>
      </c>
      <c r="T47" s="9">
        <f>RSQ($F51:$F54,$D51:$D54)</f>
        <v>0.89954684371774873</v>
      </c>
      <c r="U47" s="1">
        <f>AVERAGE($J47:$J50)</f>
        <v>6.0774641988845968E-2</v>
      </c>
      <c r="V47" s="1">
        <f>AVERAGE($J51:$J54)</f>
        <v>6.5712536846034425E-2</v>
      </c>
      <c r="W47">
        <f>O47/R47</f>
        <v>2.6131076040044392</v>
      </c>
    </row>
    <row r="48" spans="1:23" x14ac:dyDescent="0.2">
      <c r="A48" t="s">
        <v>2</v>
      </c>
      <c r="C48" t="s">
        <v>16</v>
      </c>
      <c r="D48">
        <v>6</v>
      </c>
      <c r="E48">
        <v>976864</v>
      </c>
      <c r="F48">
        <v>1323.9860000000001</v>
      </c>
      <c r="G48">
        <v>2.3E-2</v>
      </c>
      <c r="H48">
        <v>4.4000000000000004</v>
      </c>
      <c r="I48">
        <v>0</v>
      </c>
      <c r="J48" s="7">
        <f t="shared" si="1"/>
        <v>8.4549915217444829E-2</v>
      </c>
      <c r="K48" s="7">
        <f t="shared" si="2"/>
        <v>1.8871267830247156E-2</v>
      </c>
      <c r="L48" s="9">
        <f t="shared" ref="L48:L54" si="3">ABS(F21-F48)</f>
        <v>103.21600000000012</v>
      </c>
      <c r="M48" s="1">
        <f t="shared" ref="M48:M54" si="4">ABS(J21-G48)</f>
        <v>4.259999999999993E-4</v>
      </c>
    </row>
    <row r="49" spans="1:23" x14ac:dyDescent="0.2">
      <c r="A49" t="s">
        <v>2</v>
      </c>
      <c r="C49" t="s">
        <v>16</v>
      </c>
      <c r="D49">
        <v>12</v>
      </c>
      <c r="E49">
        <v>976827</v>
      </c>
      <c r="F49">
        <v>1793.723</v>
      </c>
      <c r="G49">
        <v>2.3E-2</v>
      </c>
      <c r="H49">
        <v>6.8049999999999997</v>
      </c>
      <c r="I49">
        <v>0</v>
      </c>
      <c r="J49" s="7">
        <f t="shared" si="1"/>
        <v>3.7079885984539714E-2</v>
      </c>
      <c r="K49" s="7">
        <f t="shared" si="2"/>
        <v>0.18143806696185491</v>
      </c>
      <c r="L49" s="9">
        <f t="shared" si="3"/>
        <v>64.133000000000038</v>
      </c>
      <c r="M49" s="1">
        <f t="shared" si="4"/>
        <v>3.5321999999999992E-3</v>
      </c>
    </row>
    <row r="50" spans="1:23" x14ac:dyDescent="0.2">
      <c r="A50" t="s">
        <v>2</v>
      </c>
      <c r="C50" t="s">
        <v>16</v>
      </c>
      <c r="D50">
        <v>18</v>
      </c>
      <c r="E50">
        <v>976935</v>
      </c>
      <c r="F50">
        <v>1933.521</v>
      </c>
      <c r="G50">
        <v>2.3E-2</v>
      </c>
      <c r="H50">
        <v>7.5609999999999999</v>
      </c>
      <c r="I50">
        <v>0</v>
      </c>
      <c r="J50" s="7">
        <f t="shared" si="1"/>
        <v>3.482239127830359E-2</v>
      </c>
      <c r="K50" s="7">
        <f t="shared" si="2"/>
        <v>0.17773741938251655</v>
      </c>
      <c r="L50" s="9">
        <f t="shared" si="3"/>
        <v>69.759000000000015</v>
      </c>
      <c r="M50" s="1">
        <f t="shared" si="4"/>
        <v>4.9715999999999996E-3</v>
      </c>
    </row>
    <row r="51" spans="1:23" x14ac:dyDescent="0.2">
      <c r="A51" t="s">
        <v>2</v>
      </c>
      <c r="C51" t="s">
        <v>17</v>
      </c>
      <c r="D51">
        <v>3</v>
      </c>
      <c r="E51">
        <v>976271</v>
      </c>
      <c r="F51">
        <v>721.1</v>
      </c>
      <c r="G51">
        <v>2.4E-2</v>
      </c>
      <c r="H51">
        <v>1.5469999999999999</v>
      </c>
      <c r="I51">
        <v>0</v>
      </c>
      <c r="J51" s="7">
        <f t="shared" si="1"/>
        <v>2.268342719898678E-3</v>
      </c>
      <c r="K51" s="7">
        <f t="shared" si="2"/>
        <v>0.28049789545634424</v>
      </c>
      <c r="L51" s="9">
        <f t="shared" si="3"/>
        <v>1.6320000000000618</v>
      </c>
      <c r="M51" s="1">
        <f t="shared" si="4"/>
        <v>9.3564000000000008E-3</v>
      </c>
    </row>
    <row r="52" spans="1:23" x14ac:dyDescent="0.2">
      <c r="A52" t="s">
        <v>2</v>
      </c>
      <c r="C52" t="s">
        <v>17</v>
      </c>
      <c r="D52">
        <v>6</v>
      </c>
      <c r="E52">
        <v>966215</v>
      </c>
      <c r="F52">
        <v>880.03099999999995</v>
      </c>
      <c r="G52">
        <v>3.4000000000000002E-2</v>
      </c>
      <c r="H52">
        <v>2.331</v>
      </c>
      <c r="I52">
        <v>0</v>
      </c>
      <c r="J52" s="7">
        <f t="shared" si="1"/>
        <v>9.5317951603827254E-3</v>
      </c>
      <c r="K52" s="7">
        <f t="shared" si="2"/>
        <v>0.25367807022072114</v>
      </c>
      <c r="L52" s="9">
        <f t="shared" si="3"/>
        <v>8.4690000000000509</v>
      </c>
      <c r="M52" s="1">
        <f t="shared" si="4"/>
        <v>6.8798000000000019E-3</v>
      </c>
    </row>
    <row r="53" spans="1:23" x14ac:dyDescent="0.2">
      <c r="A53" t="s">
        <v>2</v>
      </c>
      <c r="C53" t="s">
        <v>17</v>
      </c>
      <c r="D53">
        <v>12</v>
      </c>
      <c r="E53">
        <v>914852</v>
      </c>
      <c r="F53">
        <v>1063.405</v>
      </c>
      <c r="G53">
        <v>8.5000000000000006E-2</v>
      </c>
      <c r="H53">
        <v>3.2730000000000001</v>
      </c>
      <c r="I53">
        <v>0</v>
      </c>
      <c r="J53" s="7">
        <f t="shared" si="1"/>
        <v>8.4092709984152136E-2</v>
      </c>
      <c r="K53" s="7">
        <f t="shared" si="2"/>
        <v>2.8257139166153092E-2</v>
      </c>
      <c r="L53" s="9">
        <f t="shared" si="3"/>
        <v>97.634999999999991</v>
      </c>
      <c r="M53" s="1">
        <f t="shared" si="4"/>
        <v>2.4716999999999933E-3</v>
      </c>
    </row>
    <row r="54" spans="1:23" x14ac:dyDescent="0.2">
      <c r="A54" t="s">
        <v>2</v>
      </c>
      <c r="C54" t="s">
        <v>17</v>
      </c>
      <c r="D54">
        <v>18</v>
      </c>
      <c r="E54">
        <v>831136</v>
      </c>
      <c r="F54">
        <v>1108.3050000000001</v>
      </c>
      <c r="G54">
        <v>0.16900000000000001</v>
      </c>
      <c r="H54">
        <v>3.5150000000000001</v>
      </c>
      <c r="I54">
        <v>0</v>
      </c>
      <c r="J54" s="7">
        <f t="shared" si="1"/>
        <v>0.16695729951970414</v>
      </c>
      <c r="K54" s="7">
        <f t="shared" si="2"/>
        <v>2.4695774494170278E-2</v>
      </c>
      <c r="L54" s="9">
        <f t="shared" si="3"/>
        <v>222.125</v>
      </c>
      <c r="M54" s="1">
        <f t="shared" si="4"/>
        <v>4.073000000000021E-3</v>
      </c>
    </row>
    <row r="55" spans="1:23" x14ac:dyDescent="0.2">
      <c r="F55" s="1"/>
      <c r="J55" s="7"/>
    </row>
    <row r="56" spans="1:23" x14ac:dyDescent="0.2">
      <c r="E56" s="6" t="s">
        <v>18</v>
      </c>
      <c r="F56" s="11">
        <f t="shared" ref="F56:K56" si="5">AVERAGE(F31:F54)</f>
        <v>1218.1916250000002</v>
      </c>
      <c r="G56" s="11">
        <f t="shared" si="5"/>
        <v>5.0500000000000003E-2</v>
      </c>
      <c r="H56" s="11">
        <f t="shared" si="5"/>
        <v>3.9863750000000002</v>
      </c>
      <c r="I56" s="11">
        <f t="shared" si="5"/>
        <v>0</v>
      </c>
      <c r="J56" s="14">
        <f t="shared" si="5"/>
        <v>6.3243589417440196E-2</v>
      </c>
      <c r="K56" s="14">
        <f t="shared" si="5"/>
        <v>0.12943758000337863</v>
      </c>
      <c r="L56" s="11">
        <f t="shared" ref="L56:M56" si="6">AVERAGE(L31:L54)</f>
        <v>80.055500000000038</v>
      </c>
      <c r="M56" s="19">
        <f t="shared" si="6"/>
        <v>4.1527375000000016E-3</v>
      </c>
      <c r="O56" s="11">
        <f t="shared" ref="O56:W56" si="7">AVERAGE(O31:O54)</f>
        <v>66.30967231638418</v>
      </c>
      <c r="P56" s="11">
        <f t="shared" si="7"/>
        <v>846.65369491525428</v>
      </c>
      <c r="Q56" s="11">
        <f t="shared" si="7"/>
        <v>0.91243552401146522</v>
      </c>
      <c r="R56" s="11">
        <f t="shared" si="7"/>
        <v>25.37579096045198</v>
      </c>
      <c r="S56" s="11">
        <f t="shared" si="7"/>
        <v>695.79628813559327</v>
      </c>
      <c r="T56" s="11">
        <f t="shared" si="7"/>
        <v>0.89954684371774873</v>
      </c>
      <c r="U56" s="11">
        <f t="shared" si="7"/>
        <v>6.0774641988845968E-2</v>
      </c>
      <c r="V56" s="11">
        <f t="shared" si="7"/>
        <v>6.5712536846034425E-2</v>
      </c>
      <c r="W56" s="11">
        <f t="shared" si="7"/>
        <v>2.6131076040044392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19</v>
      </c>
      <c r="F59" s="5">
        <f>RSQ(F4:F27,F31:F54)</f>
        <v>0.94172710575407048</v>
      </c>
      <c r="G59" t="s">
        <v>65</v>
      </c>
      <c r="H59" s="7">
        <f>AVERAGE(J31:J54)</f>
        <v>6.3243589417440196E-2</v>
      </c>
      <c r="I59" t="s">
        <v>64</v>
      </c>
    </row>
    <row r="60" spans="1:23" x14ac:dyDescent="0.2">
      <c r="D60" t="s">
        <v>54</v>
      </c>
      <c r="E60" t="s">
        <v>19</v>
      </c>
      <c r="F60" s="5">
        <f>RSQ(J4:J27,G31:G54)</f>
        <v>0.99003669116561943</v>
      </c>
      <c r="G60" t="s">
        <v>65</v>
      </c>
      <c r="H60" s="7">
        <f>AVERAGE(K31:K54)</f>
        <v>0.12943758000337863</v>
      </c>
      <c r="I60" t="s">
        <v>64</v>
      </c>
      <c r="O60" s="2"/>
    </row>
    <row r="61" spans="1:23" x14ac:dyDescent="0.2">
      <c r="C61" t="s">
        <v>38</v>
      </c>
      <c r="D61" t="s">
        <v>15</v>
      </c>
      <c r="E61" t="s">
        <v>19</v>
      </c>
      <c r="F61" t="e">
        <f>RSQ(F4:F11,F31:F38)</f>
        <v>#DIV/0!</v>
      </c>
      <c r="G61" t="s">
        <v>65</v>
      </c>
      <c r="H61" s="7" t="e">
        <f>AVERAGE(J31:J38)</f>
        <v>#DIV/0!</v>
      </c>
      <c r="I61" t="s">
        <v>64</v>
      </c>
    </row>
    <row r="62" spans="1:23" x14ac:dyDescent="0.2">
      <c r="D62" t="s">
        <v>54</v>
      </c>
      <c r="E62" t="s">
        <v>19</v>
      </c>
      <c r="F62" t="e">
        <f>RSQ(J4:J11,G31:G38)</f>
        <v>#DIV/0!</v>
      </c>
      <c r="G62" t="s">
        <v>65</v>
      </c>
      <c r="H62" s="7" t="e">
        <f>AVERAGE(K31:K38)</f>
        <v>#DIV/0!</v>
      </c>
      <c r="I62" t="s">
        <v>64</v>
      </c>
    </row>
    <row r="63" spans="1:23" x14ac:dyDescent="0.2">
      <c r="C63" t="s">
        <v>52</v>
      </c>
      <c r="D63" t="s">
        <v>15</v>
      </c>
      <c r="E63" t="s">
        <v>19</v>
      </c>
      <c r="F63" t="e">
        <f>RSQ(F12:F19,F39:F46)</f>
        <v>#DIV/0!</v>
      </c>
      <c r="G63" t="s">
        <v>65</v>
      </c>
      <c r="H63" s="7" t="e">
        <f>AVERAGE(J39:J46)</f>
        <v>#DIV/0!</v>
      </c>
      <c r="I63" t="s">
        <v>64</v>
      </c>
      <c r="J63" s="9" t="s">
        <v>0</v>
      </c>
    </row>
    <row r="64" spans="1:23" x14ac:dyDescent="0.2">
      <c r="D64" t="s">
        <v>54</v>
      </c>
      <c r="E64" t="s">
        <v>19</v>
      </c>
      <c r="F64" t="e">
        <f>RSQ(J12:J19,G39:G46)</f>
        <v>#DIV/0!</v>
      </c>
      <c r="G64" t="s">
        <v>65</v>
      </c>
      <c r="H64" s="7" t="e">
        <f>AVERAGE(K39:K46)</f>
        <v>#DIV/0!</v>
      </c>
      <c r="I64" t="s">
        <v>64</v>
      </c>
      <c r="J64" s="1" t="s">
        <v>0</v>
      </c>
    </row>
    <row r="65" spans="1:14" x14ac:dyDescent="0.2">
      <c r="C65" t="s">
        <v>53</v>
      </c>
      <c r="D65" t="s">
        <v>15</v>
      </c>
      <c r="E65" t="s">
        <v>19</v>
      </c>
      <c r="F65">
        <f>RSQ(F20:F27,F47:F54)</f>
        <v>0.94172710575407048</v>
      </c>
      <c r="G65" t="s">
        <v>65</v>
      </c>
      <c r="H65" s="7">
        <f>AVERAGE(J47:J54)</f>
        <v>6.3243589417440196E-2</v>
      </c>
      <c r="I65" t="s">
        <v>64</v>
      </c>
      <c r="J65" s="9">
        <f>AVERAGE(L47:L54)</f>
        <v>80.055500000000038</v>
      </c>
    </row>
    <row r="66" spans="1:14" x14ac:dyDescent="0.2">
      <c r="D66" t="s">
        <v>54</v>
      </c>
      <c r="E66" t="s">
        <v>19</v>
      </c>
      <c r="F66">
        <f>RSQ(J20:J27,G47:G54)</f>
        <v>0.99003669116561943</v>
      </c>
      <c r="G66" t="s">
        <v>65</v>
      </c>
      <c r="H66" s="7">
        <f>AVERAGE(K47:K54)</f>
        <v>0.12943758000337863</v>
      </c>
      <c r="I66" t="s">
        <v>64</v>
      </c>
      <c r="J66" s="1">
        <f>AVERAGE(M47:M54)</f>
        <v>4.1527375000000016E-3</v>
      </c>
    </row>
    <row r="70" spans="1:14" x14ac:dyDescent="0.2">
      <c r="A70" s="17" t="s">
        <v>66</v>
      </c>
      <c r="B70" s="15"/>
    </row>
    <row r="71" spans="1:14" x14ac:dyDescent="0.2">
      <c r="A71" s="17" t="s">
        <v>60</v>
      </c>
      <c r="B71" s="15"/>
    </row>
    <row r="72" spans="1:14" x14ac:dyDescent="0.2">
      <c r="A72" t="s">
        <v>67</v>
      </c>
    </row>
    <row r="74" spans="1:14" x14ac:dyDescent="0.2">
      <c r="A74" s="17" t="s">
        <v>73</v>
      </c>
      <c r="B74" s="15"/>
    </row>
    <row r="75" spans="1:14" x14ac:dyDescent="0.2">
      <c r="A75" s="17" t="s">
        <v>74</v>
      </c>
      <c r="B75" s="15"/>
    </row>
    <row r="76" spans="1:14" x14ac:dyDescent="0.2">
      <c r="A76" t="s">
        <v>75</v>
      </c>
    </row>
    <row r="78" spans="1:14" x14ac:dyDescent="0.2">
      <c r="A78" t="s">
        <v>31</v>
      </c>
      <c r="C78" t="s">
        <v>32</v>
      </c>
      <c r="D78" t="s">
        <v>33</v>
      </c>
      <c r="E78" t="s">
        <v>77</v>
      </c>
      <c r="F78" t="s">
        <v>78</v>
      </c>
      <c r="G78" t="s">
        <v>79</v>
      </c>
      <c r="H78" t="s">
        <v>80</v>
      </c>
      <c r="I78" t="s">
        <v>54</v>
      </c>
      <c r="J78" t="s">
        <v>81</v>
      </c>
      <c r="K78" t="s">
        <v>82</v>
      </c>
      <c r="L78" t="s">
        <v>36</v>
      </c>
      <c r="M78" t="s">
        <v>68</v>
      </c>
      <c r="N78" t="s">
        <v>72</v>
      </c>
    </row>
    <row r="79" spans="1:14" x14ac:dyDescent="0.2">
      <c r="A79" t="s">
        <v>2</v>
      </c>
      <c r="C79" t="s">
        <v>16</v>
      </c>
      <c r="D79">
        <v>3</v>
      </c>
      <c r="E79">
        <v>976972</v>
      </c>
      <c r="F79">
        <v>921.46199999999999</v>
      </c>
      <c r="G79">
        <v>23028</v>
      </c>
      <c r="H79">
        <v>920.55</v>
      </c>
      <c r="I79">
        <v>2.3E-2</v>
      </c>
      <c r="J79">
        <v>2.4590000000000001</v>
      </c>
      <c r="K79">
        <v>2.4540000000000002</v>
      </c>
      <c r="L79">
        <v>0</v>
      </c>
      <c r="M79">
        <v>0.02</v>
      </c>
      <c r="N79">
        <v>0</v>
      </c>
    </row>
    <row r="80" spans="1:14" x14ac:dyDescent="0.2">
      <c r="A80" t="s">
        <v>2</v>
      </c>
      <c r="C80" t="s">
        <v>16</v>
      </c>
      <c r="D80">
        <v>6</v>
      </c>
      <c r="E80">
        <v>976864</v>
      </c>
      <c r="F80">
        <v>1323.9860000000001</v>
      </c>
      <c r="G80">
        <v>23136</v>
      </c>
      <c r="H80">
        <v>1322.9449999999999</v>
      </c>
      <c r="I80">
        <v>2.3E-2</v>
      </c>
      <c r="J80">
        <v>4.4000000000000004</v>
      </c>
      <c r="K80">
        <v>4.3940000000000001</v>
      </c>
      <c r="L80">
        <v>0</v>
      </c>
      <c r="M80">
        <v>2.7E-2</v>
      </c>
      <c r="N80">
        <v>0</v>
      </c>
    </row>
    <row r="81" spans="1:25" x14ac:dyDescent="0.2">
      <c r="A81" t="s">
        <v>2</v>
      </c>
      <c r="C81" t="s">
        <v>16</v>
      </c>
      <c r="D81">
        <v>12</v>
      </c>
      <c r="E81">
        <v>976827</v>
      </c>
      <c r="F81">
        <v>1793.723</v>
      </c>
      <c r="G81">
        <v>23173</v>
      </c>
      <c r="H81">
        <v>1792.251</v>
      </c>
      <c r="I81">
        <v>2.3E-2</v>
      </c>
      <c r="J81">
        <v>6.8049999999999997</v>
      </c>
      <c r="K81">
        <v>6.8</v>
      </c>
      <c r="L81">
        <v>0</v>
      </c>
      <c r="M81">
        <v>1.7999999999999999E-2</v>
      </c>
      <c r="N81">
        <v>0</v>
      </c>
    </row>
    <row r="82" spans="1:25" x14ac:dyDescent="0.2">
      <c r="A82" t="s">
        <v>2</v>
      </c>
      <c r="C82" t="s">
        <v>16</v>
      </c>
      <c r="D82">
        <v>18</v>
      </c>
      <c r="E82">
        <v>976935</v>
      </c>
      <c r="F82">
        <v>1933.521</v>
      </c>
      <c r="G82">
        <v>23065</v>
      </c>
      <c r="H82">
        <v>1932.527</v>
      </c>
      <c r="I82">
        <v>2.3E-2</v>
      </c>
      <c r="J82">
        <v>7.5609999999999999</v>
      </c>
      <c r="K82">
        <v>7.56</v>
      </c>
      <c r="L82">
        <v>0</v>
      </c>
      <c r="M82">
        <v>1.0999999999999999E-2</v>
      </c>
      <c r="N82">
        <v>0</v>
      </c>
    </row>
    <row r="83" spans="1:25" x14ac:dyDescent="0.2">
      <c r="A83" t="s">
        <v>2</v>
      </c>
      <c r="C83" t="s">
        <v>17</v>
      </c>
      <c r="D83">
        <v>3</v>
      </c>
      <c r="E83">
        <v>976271</v>
      </c>
      <c r="F83">
        <v>721.1</v>
      </c>
      <c r="G83">
        <v>23729</v>
      </c>
      <c r="H83">
        <v>717.86199999999997</v>
      </c>
      <c r="I83">
        <v>2.4E-2</v>
      </c>
      <c r="J83">
        <v>1.5469999999999999</v>
      </c>
      <c r="K83">
        <v>1.5329999999999999</v>
      </c>
      <c r="L83">
        <v>0</v>
      </c>
      <c r="M83">
        <v>8.0000000000000002E-3</v>
      </c>
      <c r="N83">
        <v>0.81899999999999995</v>
      </c>
    </row>
    <row r="84" spans="1:25" x14ac:dyDescent="0.2">
      <c r="A84" t="s">
        <v>2</v>
      </c>
      <c r="C84" t="s">
        <v>17</v>
      </c>
      <c r="D84">
        <v>6</v>
      </c>
      <c r="E84">
        <v>966215</v>
      </c>
      <c r="F84">
        <v>880.03099999999995</v>
      </c>
      <c r="G84">
        <v>33785</v>
      </c>
      <c r="H84">
        <v>959.70899999999995</v>
      </c>
      <c r="I84">
        <v>3.4000000000000002E-2</v>
      </c>
      <c r="J84">
        <v>2.331</v>
      </c>
      <c r="K84">
        <v>2.6989999999999998</v>
      </c>
      <c r="L84">
        <v>0</v>
      </c>
      <c r="M84">
        <v>8.0000000000000002E-3</v>
      </c>
      <c r="N84">
        <v>0.73199999999999998</v>
      </c>
    </row>
    <row r="85" spans="1:25" x14ac:dyDescent="0.2">
      <c r="A85" t="s">
        <v>2</v>
      </c>
      <c r="C85" t="s">
        <v>17</v>
      </c>
      <c r="D85">
        <v>12</v>
      </c>
      <c r="E85">
        <v>914852</v>
      </c>
      <c r="F85">
        <v>1063.405</v>
      </c>
      <c r="G85">
        <v>85148</v>
      </c>
      <c r="H85">
        <v>1563.502</v>
      </c>
      <c r="I85">
        <v>8.5000000000000006E-2</v>
      </c>
      <c r="J85">
        <v>3.2730000000000001</v>
      </c>
      <c r="K85">
        <v>5.6890000000000001</v>
      </c>
      <c r="L85">
        <v>0</v>
      </c>
      <c r="M85">
        <v>6.0000000000000001E-3</v>
      </c>
      <c r="N85">
        <v>0.56399999999999995</v>
      </c>
    </row>
    <row r="86" spans="1:25" x14ac:dyDescent="0.2">
      <c r="A86" t="s">
        <v>2</v>
      </c>
      <c r="C86" t="s">
        <v>17</v>
      </c>
      <c r="D86">
        <v>18</v>
      </c>
      <c r="E86">
        <v>831136</v>
      </c>
      <c r="F86">
        <v>1108.3050000000001</v>
      </c>
      <c r="G86">
        <v>168864</v>
      </c>
      <c r="H86">
        <v>1825.95</v>
      </c>
      <c r="I86">
        <v>0.16900000000000001</v>
      </c>
      <c r="J86">
        <v>3.5150000000000001</v>
      </c>
      <c r="K86">
        <v>7.04</v>
      </c>
      <c r="L86">
        <v>0</v>
      </c>
      <c r="M86">
        <v>4.0000000000000001E-3</v>
      </c>
      <c r="N86">
        <v>0.41399999999999998</v>
      </c>
    </row>
    <row r="87" spans="1:25" x14ac:dyDescent="0.2">
      <c r="A87" t="s">
        <v>39</v>
      </c>
      <c r="B87" t="s">
        <v>40</v>
      </c>
      <c r="C87" t="s">
        <v>41</v>
      </c>
      <c r="D87" t="s">
        <v>42</v>
      </c>
      <c r="E87" t="s">
        <v>43</v>
      </c>
      <c r="F87" t="s">
        <v>56</v>
      </c>
      <c r="G87" t="s">
        <v>44</v>
      </c>
      <c r="H87" t="s">
        <v>57</v>
      </c>
      <c r="I87" t="s">
        <v>45</v>
      </c>
      <c r="J87" t="s">
        <v>46</v>
      </c>
      <c r="K87" t="s">
        <v>51</v>
      </c>
      <c r="L87" t="s">
        <v>69</v>
      </c>
      <c r="M87" t="s">
        <v>70</v>
      </c>
      <c r="N87" t="s">
        <v>71</v>
      </c>
      <c r="O87" t="s">
        <v>47</v>
      </c>
      <c r="P87" t="s">
        <v>59</v>
      </c>
      <c r="Q87" t="s">
        <v>48</v>
      </c>
      <c r="R87" t="s">
        <v>49</v>
      </c>
      <c r="S87" t="s">
        <v>50</v>
      </c>
      <c r="T87" t="s">
        <v>59</v>
      </c>
      <c r="U87" t="s">
        <v>48</v>
      </c>
      <c r="V87" t="s">
        <v>61</v>
      </c>
      <c r="W87" t="s">
        <v>62</v>
      </c>
      <c r="X87" t="s">
        <v>58</v>
      </c>
      <c r="Y87" t="s">
        <v>30</v>
      </c>
    </row>
    <row r="88" spans="1:25" x14ac:dyDescent="0.2">
      <c r="A88">
        <v>0</v>
      </c>
      <c r="B88">
        <v>0</v>
      </c>
      <c r="C88">
        <v>0</v>
      </c>
      <c r="D88">
        <v>0</v>
      </c>
      <c r="E88">
        <v>0.42499999999999999</v>
      </c>
      <c r="F88">
        <v>0</v>
      </c>
      <c r="G88">
        <v>0.1</v>
      </c>
      <c r="H88">
        <v>100</v>
      </c>
      <c r="I88">
        <v>2.3E-2</v>
      </c>
      <c r="J88">
        <v>2.3E-2</v>
      </c>
      <c r="K88">
        <v>8</v>
      </c>
      <c r="L88">
        <v>1</v>
      </c>
      <c r="M88">
        <v>1</v>
      </c>
      <c r="N88">
        <v>99</v>
      </c>
      <c r="O88">
        <v>0.94199999999999995</v>
      </c>
      <c r="P88">
        <v>80.055999999999997</v>
      </c>
      <c r="Q88">
        <v>6.3239999999999998</v>
      </c>
      <c r="R88">
        <v>6.7160000000000002</v>
      </c>
      <c r="S88">
        <v>0.99</v>
      </c>
      <c r="T88">
        <v>4.0000000000000001E-3</v>
      </c>
      <c r="U88">
        <v>13.087999999999999</v>
      </c>
      <c r="V88">
        <v>4.0000000000000001E-3</v>
      </c>
      <c r="W88">
        <v>13.221</v>
      </c>
      <c r="X88">
        <v>8.0169999999999995</v>
      </c>
      <c r="Y88">
        <v>8</v>
      </c>
    </row>
    <row r="89" spans="1:25" x14ac:dyDescent="0.2">
      <c r="A89" t="s">
        <v>76</v>
      </c>
    </row>
    <row r="101" spans="1:28" x14ac:dyDescent="0.2">
      <c r="Q101" t="s">
        <v>0</v>
      </c>
      <c r="S101" s="5" t="s">
        <v>0</v>
      </c>
    </row>
    <row r="109" spans="1:28" x14ac:dyDescent="0.2">
      <c r="A109" t="s">
        <v>55</v>
      </c>
    </row>
    <row r="110" spans="1:28" x14ac:dyDescent="0.2">
      <c r="A110" t="s">
        <v>15</v>
      </c>
      <c r="C110">
        <v>376.83499999999998</v>
      </c>
      <c r="D110">
        <v>371.51299999999998</v>
      </c>
      <c r="E110">
        <v>370.17599999999999</v>
      </c>
      <c r="F110">
        <v>372.31</v>
      </c>
      <c r="G110">
        <v>342.49599999999998</v>
      </c>
      <c r="H110">
        <v>351.459</v>
      </c>
      <c r="I110">
        <v>352.815</v>
      </c>
      <c r="J110">
        <v>361.09199999999998</v>
      </c>
      <c r="K110">
        <v>560.32899999999995</v>
      </c>
      <c r="N110">
        <v>602.54399999999998</v>
      </c>
      <c r="O110">
        <v>694.19899999999996</v>
      </c>
      <c r="P110">
        <v>757.33100000000002</v>
      </c>
      <c r="Q110">
        <v>520.13099999999997</v>
      </c>
      <c r="R110">
        <v>542.90499999999997</v>
      </c>
      <c r="S110">
        <v>592.30100000000004</v>
      </c>
      <c r="T110">
        <v>631.42999999999995</v>
      </c>
      <c r="U110">
        <v>1013.71</v>
      </c>
      <c r="V110">
        <v>1560.34</v>
      </c>
      <c r="W110">
        <v>2478.54</v>
      </c>
      <c r="X110">
        <v>3001.41</v>
      </c>
      <c r="Y110">
        <v>817.51400000000001</v>
      </c>
      <c r="Z110">
        <v>1019.79</v>
      </c>
      <c r="AA110">
        <v>1409.28</v>
      </c>
      <c r="AB110">
        <v>1723.76</v>
      </c>
    </row>
    <row r="112" spans="1:28" x14ac:dyDescent="0.2">
      <c r="A112" t="s">
        <v>54</v>
      </c>
      <c r="C112">
        <v>1.0280900000000001E-2</v>
      </c>
      <c r="D112">
        <v>1.16673E-2</v>
      </c>
      <c r="E112">
        <v>7.9668699999999992E-3</v>
      </c>
      <c r="F112">
        <v>5.2655599999999999E-3</v>
      </c>
      <c r="G112">
        <v>1.48665E-2</v>
      </c>
      <c r="H112">
        <v>1.57314E-2</v>
      </c>
      <c r="I112">
        <v>1.6524899999999999E-2</v>
      </c>
      <c r="J112">
        <v>2.8773699999999999E-2</v>
      </c>
      <c r="K112">
        <v>8.4840999999999996E-3</v>
      </c>
      <c r="N112">
        <v>4.47409E-3</v>
      </c>
      <c r="O112">
        <v>4.0451300000000001E-3</v>
      </c>
      <c r="P112">
        <v>9.8443899999999993E-4</v>
      </c>
      <c r="Q112">
        <v>1.1411599999999999E-2</v>
      </c>
      <c r="R112">
        <v>9.9422499999999997E-3</v>
      </c>
      <c r="S112">
        <v>1.2472499999999999E-2</v>
      </c>
      <c r="T112">
        <v>3.6682800000000002E-2</v>
      </c>
      <c r="U112">
        <v>6.1295799999999999E-3</v>
      </c>
      <c r="V112">
        <v>4.0427800000000002E-3</v>
      </c>
      <c r="W112">
        <v>7.3868400000000004E-3</v>
      </c>
      <c r="X112">
        <v>2.0040100000000001E-3</v>
      </c>
      <c r="Y112">
        <v>8.9597600000000006E-3</v>
      </c>
      <c r="Z112">
        <v>1.37485E-2</v>
      </c>
      <c r="AA112">
        <v>5.6776E-2</v>
      </c>
      <c r="AB112">
        <v>8.2817600000000005E-2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2019-07-15T02:05:46Z</dcterms:modified>
</cp:coreProperties>
</file>