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2.xml" ContentType="application/vnd.openxmlformats-officedocument.spreadsheetml.pivotCacheDefinition+xml"/>
  <Override PartName="/xl/pivotTables/pivotTable7.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1.xml" ContentType="application/vnd.openxmlformats-officedocument.spreadsheetml.pivotTable+xml"/>
  <Override PartName="/xl/pivotTables/pivotTable12.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3.xml" ContentType="application/vnd.openxmlformats-officedocument.spreadsheetml.pivotTable+xml"/>
  <Override PartName="/xl/pivotTables/pivotTable13.xml" ContentType="application/vnd.openxmlformats-officedocument.spreadsheetml.pivotTable+xml"/>
  <Override PartName="/xl/pivotTables/pivotTable11.xml" ContentType="application/vnd.openxmlformats-officedocument.spreadsheetml.pivotTable+xml"/>
  <Override PartName="/xl/pivotTables/pivotTable10.xml" ContentType="application/vnd.openxmlformats-officedocument.spreadsheetml.pivotTable+xml"/>
  <Override PartName="/xl/pivotTables/pivotTable4.xml" ContentType="application/vnd.openxmlformats-officedocument.spreadsheetml.pivotTable+xml"/>
  <Override PartName="/xl/pivotTables/pivotTable2.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060" windowHeight="11385" activeTab="3"/>
  </bookViews>
  <sheets>
    <sheet name="Sheet1" sheetId="1" r:id="rId1"/>
    <sheet name="Questions Answers" sheetId="2" r:id="rId2"/>
    <sheet name="Demographics" sheetId="3" r:id="rId3"/>
    <sheet name="Pivot Tables" sheetId="4" r:id="rId4"/>
    <sheet name="Media Comp II" sheetId="5" r:id="rId5"/>
  </sheets>
  <definedNames/>
  <calcPr fullCalcOnLoad="1"/>
  <pivotCaches>
    <pivotCache cacheId="2" r:id="rId6"/>
    <pivotCache cacheId="3" r:id="rId7"/>
  </pivotCaches>
</workbook>
</file>

<file path=xl/sharedStrings.xml><?xml version="1.0" encoding="utf-8"?>
<sst xmlns="http://schemas.openxmlformats.org/spreadsheetml/2006/main" count="1012" uniqueCount="494">
  <si>
    <t>Direct Comparison Chart</t>
  </si>
  <si>
    <t>Raw count</t>
  </si>
  <si>
    <t>Total Raw count</t>
  </si>
  <si>
    <t>B</t>
  </si>
  <si>
    <t>C</t>
  </si>
  <si>
    <t>D</t>
  </si>
  <si>
    <t>A or B</t>
  </si>
  <si>
    <t>B or C</t>
  </si>
  <si>
    <t>C or D</t>
  </si>
  <si>
    <t xml:space="preserve">What is computer science to you? </t>
  </si>
  <si>
    <t>What did you get out of this class?</t>
  </si>
  <si>
    <t>What is your ethnicity?</t>
  </si>
  <si>
    <t>What is your gender?</t>
  </si>
  <si>
    <t>In which college is your major?</t>
  </si>
  <si>
    <t>In which course are you enrolled?</t>
  </si>
  <si>
    <t xml:space="preserve">Did you learn to program? </t>
  </si>
  <si>
    <t>How would you rate your programming skills now?</t>
  </si>
  <si>
    <t xml:space="preserve">How would you rate your programming skills before you started this class? </t>
  </si>
  <si>
    <t xml:space="preserve">Will you ever use programming again in the future? </t>
  </si>
  <si>
    <t>How prevalent do you believe cheating was in this course?</t>
  </si>
  <si>
    <t xml:space="preserve">What is the one thing that absolutely needs to change about this class? </t>
  </si>
  <si>
    <t>What is the one thing that absolutely must stay?</t>
  </si>
  <si>
    <t xml:space="preserve">Do you plan to take any other CS classes after this class? </t>
  </si>
  <si>
    <t>Would you recommend this class to others?</t>
  </si>
  <si>
    <t>What grade do you expect in this class?</t>
  </si>
  <si>
    <t>If tech started offering Media Comp II, would you most likely take it:</t>
  </si>
  <si>
    <t>17a</t>
  </si>
  <si>
    <t>explanation of 17</t>
  </si>
  <si>
    <t xml:space="preserve"> </t>
  </si>
  <si>
    <t>Architecture</t>
  </si>
  <si>
    <t>Computing</t>
  </si>
  <si>
    <t>Ivan Allen</t>
  </si>
  <si>
    <t>Management</t>
  </si>
  <si>
    <t>Engineering</t>
  </si>
  <si>
    <t>Sciences</t>
  </si>
  <si>
    <t>female</t>
  </si>
  <si>
    <t>male</t>
  </si>
  <si>
    <t>afr-am</t>
  </si>
  <si>
    <t>asian</t>
  </si>
  <si>
    <t>caucasion</t>
  </si>
  <si>
    <t>other</t>
  </si>
  <si>
    <t>yes</t>
  </si>
  <si>
    <t>no</t>
  </si>
  <si>
    <t>a</t>
  </si>
  <si>
    <t>b</t>
  </si>
  <si>
    <t>c</t>
  </si>
  <si>
    <t>d</t>
  </si>
  <si>
    <t>f</t>
  </si>
  <si>
    <t>e</t>
  </si>
  <si>
    <t>Question #</t>
  </si>
  <si>
    <t>Survey #</t>
  </si>
  <si>
    <t>I don't have time for this stuff w/my major!</t>
  </si>
  <si>
    <t xml:space="preserve">It's not that the class is bad, I just want to be an architect and have no time or interest in computer science. </t>
  </si>
  <si>
    <t>But it would be a lot of fun!</t>
  </si>
  <si>
    <t>1,2</t>
  </si>
  <si>
    <t>If I had to take more than one CS, yes. But since I only havve to take 1 CS, nope!</t>
  </si>
  <si>
    <t>1,2,3</t>
  </si>
  <si>
    <t>I really enjoyed CS1315- I feel it was one of the most applicable classes at Tech.</t>
  </si>
  <si>
    <t xml:space="preserve">It's fun, but it's really hard and not my cup of tea. </t>
  </si>
  <si>
    <t>Not to say I didn't enjoy the class. It would be the perfect class to complete my CS requirement.</t>
  </si>
  <si>
    <t>I like Mark! :-)</t>
  </si>
  <si>
    <t>I would like to learn more about CS and programming.</t>
  </si>
  <si>
    <t>I'd rather stick a fork in my eye.</t>
  </si>
  <si>
    <t xml:space="preserve">I do not need to take any more CS courses. </t>
  </si>
  <si>
    <t xml:space="preserve">Please do it. </t>
  </si>
  <si>
    <t>4,6</t>
  </si>
  <si>
    <t>sort of</t>
  </si>
  <si>
    <t>I guess?</t>
  </si>
  <si>
    <t>(blank)</t>
  </si>
  <si>
    <t>Total</t>
  </si>
  <si>
    <t>Asian</t>
  </si>
  <si>
    <t>Caucasian</t>
  </si>
  <si>
    <t>Other</t>
  </si>
  <si>
    <t>Data</t>
  </si>
  <si>
    <t>%</t>
  </si>
  <si>
    <t>Total %</t>
  </si>
  <si>
    <t>Raw Count</t>
  </si>
  <si>
    <t>Total Raw Count</t>
  </si>
  <si>
    <t>to fulfill requirement</t>
  </si>
  <si>
    <t>for fun</t>
  </si>
  <si>
    <t>to learn useful things</t>
  </si>
  <si>
    <t>wouldn't take it</t>
  </si>
  <si>
    <t>not sure</t>
  </si>
  <si>
    <t>Real Totals*</t>
  </si>
  <si>
    <t>(All)</t>
  </si>
  <si>
    <t>* These totals include the multiple answers like 1,2,3</t>
  </si>
  <si>
    <t>maybe</t>
  </si>
  <si>
    <t>possibly</t>
  </si>
  <si>
    <t>A core institute requirement</t>
  </si>
  <si>
    <t>Some computer information -- usefull.</t>
  </si>
  <si>
    <t>Groupwork/Collaboration allowed. Coweb.</t>
  </si>
  <si>
    <t>correlation of homework and the assignments</t>
  </si>
  <si>
    <t>A</t>
  </si>
  <si>
    <t>a lot</t>
  </si>
  <si>
    <t>lots of knowledge about computers and coding</t>
  </si>
  <si>
    <t>no assignments due during dead week</t>
  </si>
  <si>
    <t xml:space="preserve">the prof. He was nice, understanding, and happy. </t>
  </si>
  <si>
    <t xml:space="preserve">a code that makes things nicer in technology. Easier to use. </t>
  </si>
  <si>
    <t xml:space="preserve">How to do interesting things with sound, pictures, etc. </t>
  </si>
  <si>
    <t xml:space="preserve">I don't know. </t>
  </si>
  <si>
    <t>The amount of work.</t>
  </si>
  <si>
    <t xml:space="preserve">Computer science in the real world is what people like Bill Gates do. At Tech, it's what CS majors do and the rest of us have to suffer through, sometimes suffer through multiple times. </t>
  </si>
  <si>
    <t xml:space="preserve">I get to graduate if I pass because I will have taken this class. </t>
  </si>
  <si>
    <t>Recitation would be helpful if it took place in a computer lab otherwise the only way I learn is through collaboration on assignments.</t>
  </si>
  <si>
    <t xml:space="preserve">Collaborative activities. Mark Guzdial cares about this class so I'd say he must stay as well. </t>
  </si>
  <si>
    <t>2 or 3</t>
  </si>
  <si>
    <t>a bad memory</t>
  </si>
  <si>
    <t>not much</t>
  </si>
  <si>
    <t xml:space="preserve">The way to express instructions to a computer. Through logic and pre-defined syntax, a programmer translates thoughts into machine functions. </t>
  </si>
  <si>
    <r>
      <t xml:space="preserve">Hopefully an A! Also, I have the understanding and </t>
    </r>
    <r>
      <rPr>
        <u val="single"/>
        <sz val="10"/>
        <rFont val="Arial"/>
        <family val="2"/>
      </rPr>
      <t>confidence</t>
    </r>
    <r>
      <rPr>
        <sz val="10"/>
        <rFont val="Arial"/>
        <family val="0"/>
      </rPr>
      <t xml:space="preserve"> to use a computer and </t>
    </r>
    <r>
      <rPr>
        <u val="single"/>
        <sz val="10"/>
        <rFont val="Arial"/>
        <family val="2"/>
      </rPr>
      <t>control</t>
    </r>
    <r>
      <rPr>
        <sz val="10"/>
        <rFont val="Arial"/>
        <family val="0"/>
      </rPr>
      <t xml:space="preserve"> the machine rather than the machine controlling me. </t>
    </r>
  </si>
  <si>
    <t xml:space="preserve">Homework should be more relevant to the topics discussed that week in class. </t>
  </si>
  <si>
    <t>MARK GUZDIAL!</t>
  </si>
  <si>
    <t xml:space="preserve">The science of how computers work; this means anything from programs to theories behind programs. </t>
  </si>
  <si>
    <t xml:space="preserve">I really learned how computers think and how programming works. </t>
  </si>
  <si>
    <t>Better recitation</t>
  </si>
  <si>
    <t>Grading (was fair). Teacher is excellent. # of assignments.</t>
  </si>
  <si>
    <t xml:space="preserve">A mandatory class that I did not want to take and I'm glad it's over. But it wasn't a total waste. I'm glad I learned about this stuff, I have a pretty basic understanding that I didn’t' have before. </t>
  </si>
  <si>
    <t xml:space="preserve">Stress, not enough sleep, a cold. I'd like to have learned more about squeak. It looks like a great program. </t>
  </si>
  <si>
    <r>
      <t xml:space="preserve">Don't assign something for dead week. It is not </t>
    </r>
    <r>
      <rPr>
        <u val="single"/>
        <sz val="10"/>
        <rFont val="Arial"/>
        <family val="2"/>
      </rPr>
      <t>dying</t>
    </r>
    <r>
      <rPr>
        <sz val="10"/>
        <rFont val="Arial"/>
        <family val="2"/>
      </rPr>
      <t xml:space="preserve"> week, it's DEAD&lt;. No assignments, tests, quizzes, etc. Also, don't make assignments the same week as the quiz. </t>
    </r>
  </si>
  <si>
    <t>Posting the lectures online. And Guzdial - good teacher.</t>
  </si>
  <si>
    <t>Learning how to work your computer efficiently and how to know what runs beneath the programs.</t>
  </si>
  <si>
    <t xml:space="preserve">I learned how to program and how to think more logically - it was a practical approach to image manipulation. </t>
  </si>
  <si>
    <t>no homework during dead week!</t>
  </si>
  <si>
    <t xml:space="preserve">The gradual difficulty of homework assignments. The ability to collaborate on homeworks, labs. Reviews before exams, quizzes. </t>
  </si>
  <si>
    <t>programming computers</t>
  </si>
  <si>
    <t>an understanding of how some media programs work. Learning to program (somewhat).</t>
  </si>
  <si>
    <t>better book. Homework pertaining to what we're doing in class at the time.</t>
  </si>
  <si>
    <t>collaboration</t>
  </si>
  <si>
    <t xml:space="preserve">Learning how a computer worksand all about the code used to run programs. </t>
  </si>
  <si>
    <t xml:space="preserve">More evidence that computer science (even 1315) is really as hard as everyone says. </t>
  </si>
  <si>
    <t>?</t>
  </si>
  <si>
    <t>* notes that most cheating was considered "collaborating"</t>
  </si>
  <si>
    <t xml:space="preserve">Make reason to come to class--the slides were exactly the same so it was really easy to just want to teach yourself. </t>
  </si>
  <si>
    <t>Collaborating and web discussion</t>
  </si>
  <si>
    <t>The study fo the programming of computers to perform certain functions.</t>
  </si>
  <si>
    <t>I learned lots of ways to do things to pictures and sounds that I found easier to do in JES rather than with other programs.</t>
  </si>
  <si>
    <t xml:space="preserve">The amount of example codes saved on the slides could be expanded. </t>
  </si>
  <si>
    <r>
      <t xml:space="preserve">The coweb is fabulous and I liked most of the programs we learned to reute. </t>
    </r>
    <r>
      <rPr>
        <i/>
        <sz val="10"/>
        <rFont val="Arial"/>
        <family val="2"/>
      </rPr>
      <t>(read? write?)</t>
    </r>
  </si>
  <si>
    <t>Learning how to program, write functions rather than use a prewritten program.</t>
  </si>
  <si>
    <t>A better appreciation for CS. Some understanding of programming</t>
  </si>
  <si>
    <t xml:space="preserve">coweb, prequizzes and exam reviews. </t>
  </si>
  <si>
    <t>programming and solving algorithms</t>
  </si>
  <si>
    <t>learned how to think logically</t>
  </si>
  <si>
    <t>maybe sound first</t>
  </si>
  <si>
    <t>everything else</t>
  </si>
  <si>
    <t xml:space="preserve">CS is programming to solve problems. </t>
  </si>
  <si>
    <t>Better ability to understand and troubleshoot loops.</t>
  </si>
  <si>
    <t>sound before pictures. Array is easier for people to understand than matrix.</t>
  </si>
  <si>
    <t>the rest</t>
  </si>
  <si>
    <t>a little something that is required to graduate</t>
  </si>
  <si>
    <t>learning to execute computer commands</t>
  </si>
  <si>
    <t xml:space="preserve">assignments run more closely to what is happening in class. </t>
  </si>
  <si>
    <t>prequizzes</t>
  </si>
  <si>
    <t>writing computer programs and knowing how computer want.</t>
  </si>
  <si>
    <t>The computer science requirement fulfilled and knowledge of Jython.</t>
  </si>
  <si>
    <t>better book</t>
  </si>
  <si>
    <t xml:space="preserve">Honestly, it is a required course. But it is a valuable one. </t>
  </si>
  <si>
    <t xml:space="preserve">A general understanding and knowledge of what programming exists and some useful computer trivia. </t>
  </si>
  <si>
    <t>recitation time</t>
  </si>
  <si>
    <t xml:space="preserve">the way reviews and the coweb works. </t>
  </si>
  <si>
    <t>Problem solving, learning a different language</t>
  </si>
  <si>
    <t xml:space="preserve">The class brought discipline to the way I solve problems. Before my problem solving was rather scatter shot. Now there is a process. </t>
  </si>
  <si>
    <t>early start time</t>
  </si>
  <si>
    <t>coweb</t>
  </si>
  <si>
    <t>HARD!</t>
  </si>
  <si>
    <t>I get little points off for things that I think weren't clearly stated. It is also hard to do homework on something lectured on 2-3 weeks ago.</t>
  </si>
  <si>
    <t>the coweb!!!</t>
  </si>
  <si>
    <t>1 or 2</t>
  </si>
  <si>
    <t xml:space="preserve">The process of interacting with a computer to make it do what you want. </t>
  </si>
  <si>
    <t xml:space="preserve">Learning about how programs and computers actually work behind the interface. </t>
  </si>
  <si>
    <t>I need a search box for coweb.</t>
  </si>
  <si>
    <t xml:space="preserve">Lecture slides. </t>
  </si>
  <si>
    <t>Programming and changing pictures</t>
  </si>
  <si>
    <t>How programs work.</t>
  </si>
  <si>
    <t>nothing</t>
  </si>
  <si>
    <t>the teacher</t>
  </si>
  <si>
    <t>Something I have to take to graduate</t>
  </si>
  <si>
    <t>critical thinking help</t>
  </si>
  <si>
    <t>take home exams not so easy to cheat on</t>
  </si>
  <si>
    <t>JES :-)</t>
  </si>
  <si>
    <t>A program langauge which is used to tell the computer what to do.</t>
  </si>
  <si>
    <t>Building a website is probably the most relevant and important thing I have done, plus it was fun!</t>
  </si>
  <si>
    <t>more of a focused review. More use of the textbook</t>
  </si>
  <si>
    <t>The slides that have so much information</t>
  </si>
  <si>
    <t xml:space="preserve">A science of computer that help solve problems through machine language, programs. </t>
  </si>
  <si>
    <t xml:space="preserve">How to program / use of programming and manipulating data. </t>
  </si>
  <si>
    <t>labs (number of labs). Homeworks. Homework #6</t>
  </si>
  <si>
    <t>Homework # 5, #4, #3</t>
  </si>
  <si>
    <t xml:space="preserve">Computer science is coding in order to manipulate variables. </t>
  </si>
  <si>
    <t xml:space="preserve">I got a basic understanding of the Jython language. </t>
  </si>
  <si>
    <t xml:space="preserve">There were not many homeworks before the second mid-term. There needs to be more to get a better feeling for material on the second mid-term. </t>
  </si>
  <si>
    <t xml:space="preserve">Collaboration on homeworks. </t>
  </si>
  <si>
    <t>Learning how to program in different languages</t>
  </si>
  <si>
    <t>Learned how ro use JES, but I think the HTML part was a lot more fun.</t>
  </si>
  <si>
    <t xml:space="preserve">I think that more effort could be devoted to learning other programming languages besides just mostly JES. But it may make the class to hard for some people. </t>
  </si>
  <si>
    <t>I thought that the best part of the class was the coweb. It tells you everything you need to know. (very helpful)</t>
  </si>
  <si>
    <t xml:space="preserve">programming. A great process that makes a lot of things possible. </t>
  </si>
  <si>
    <t>Hopefully a B.</t>
  </si>
  <si>
    <t xml:space="preserve">I would like a printed syllabus and emphasis on due dates in class, because if you go a few days without getting online (yes, people still don't use the Internet for everything) you miss an assignment. </t>
  </si>
  <si>
    <t>Programming in a langauge a function that you want performed.</t>
  </si>
  <si>
    <t>Learned how to write in Python.</t>
  </si>
  <si>
    <t xml:space="preserve">The address book needs to get lost. </t>
  </si>
  <si>
    <t>The web design.</t>
  </si>
  <si>
    <t>Learning how to program</t>
  </si>
  <si>
    <t>programming in scheme skills</t>
  </si>
  <si>
    <t>the amount of homework</t>
  </si>
  <si>
    <t>labs</t>
  </si>
  <si>
    <t xml:space="preserve">The ability to program and understand how your program works. </t>
  </si>
  <si>
    <t xml:space="preserve">The ability to manipulate media through JES and the ability to use all the Microsoft Office programs. I also got out of this the ability to create my fabulous webpage. </t>
  </si>
  <si>
    <t xml:space="preserve">Homework assignments need to line up with the lectures. </t>
  </si>
  <si>
    <t>HTML webpage lab</t>
  </si>
  <si>
    <t>CS is very fun, but very frustrating. It is rewarding and yet takes forever!</t>
  </si>
  <si>
    <t xml:space="preserve">A LOVE for CS. :-) </t>
  </si>
  <si>
    <t xml:space="preserve">The lecture room! Uncomfortable charis with too small desks. It discourages people from coming to class. </t>
  </si>
  <si>
    <t xml:space="preserve">The webpage/HTML. I think we should </t>
  </si>
  <si>
    <r>
      <t xml:space="preserve">Something that keeps me attached at the hip to my computer, trapped in my dorm room, when I should be out in the sun. It's the only subject that keeps me indoors and </t>
    </r>
    <r>
      <rPr>
        <u val="single"/>
        <sz val="10"/>
        <rFont val="Arial"/>
        <family val="2"/>
      </rPr>
      <t>that stinks</t>
    </r>
    <r>
      <rPr>
        <sz val="10"/>
        <rFont val="Arial"/>
        <family val="0"/>
      </rPr>
      <t xml:space="preserve">. </t>
    </r>
  </si>
  <si>
    <t xml:space="preserve">More at the beginning of the semester than at the end because things got too hard too fast. </t>
  </si>
  <si>
    <t xml:space="preserve">It needs to be later in the day because with all the powerpoint and the necessary dimming of the lights makes staying awaye im-bloody-possible. </t>
  </si>
  <si>
    <t xml:space="preserve">Dr. Guzdial. I can't imagine that there's any other teacher who could be as enthusiastic about this stuff. He dous make it better than I think it would otherwise be. </t>
  </si>
  <si>
    <t xml:space="preserve">A study on how computers work. </t>
  </si>
  <si>
    <t>A CS where I actually had a good teacher that actually TAUGHT!!!</t>
  </si>
  <si>
    <t xml:space="preserve">Some of the homeworks were weeks after the lectures in which the subject matter was taught. </t>
  </si>
  <si>
    <t>The professor and the very helpful TA's.</t>
  </si>
  <si>
    <t>Understanding compex processes</t>
  </si>
  <si>
    <t xml:space="preserve">Realize that everything can be broken down into smaller, understandable parts. </t>
  </si>
  <si>
    <t xml:space="preserve">Object oriented programming - couldn't understand it. </t>
  </si>
  <si>
    <t>HTML</t>
  </si>
  <si>
    <t xml:space="preserve">Something that is very rewarding when you understand it but those instances are rare. </t>
  </si>
  <si>
    <t>I have developed an interest in computer science. I would love to pursue it further if it wouldn't kill my GPA.</t>
  </si>
  <si>
    <t xml:space="preserve">No homework during Dead week, it would have been much better is I could have focused on the exam review. </t>
  </si>
  <si>
    <t xml:space="preserve">Guzdial! His enthusiasm is what kept me trying. </t>
  </si>
  <si>
    <t>Programming</t>
  </si>
  <si>
    <t>A requirement I had to fullfil</t>
  </si>
  <si>
    <t>Learned the basic concepts of computers</t>
  </si>
  <si>
    <t>Better explanations</t>
  </si>
  <si>
    <t>coweb and collaboration</t>
  </si>
  <si>
    <t xml:space="preserve">I learned more than I expected to and it was more fun than I expected. </t>
  </si>
  <si>
    <t xml:space="preserve">Consistency w/grading an expectations on exams. </t>
  </si>
  <si>
    <t xml:space="preserve">Good class -&gt; better than 1321. </t>
  </si>
  <si>
    <t>A requirement for graduation</t>
  </si>
  <si>
    <t xml:space="preserve">I learned how to do some programming that I didn't know before. </t>
  </si>
  <si>
    <t>Shouldn't have to take the final if you can fail it and keep your A</t>
  </si>
  <si>
    <t>The hints on how to do homework</t>
  </si>
  <si>
    <t>A waste of my time</t>
  </si>
  <si>
    <t>I actually enjoyed this class, I just don't think I'll ever use what I learn.</t>
  </si>
  <si>
    <t xml:space="preserve">Learning how computers work and how to manipulate it to get it to do the things you want. </t>
  </si>
  <si>
    <t>More knowledge about programming</t>
  </si>
  <si>
    <t>Programming and making things easier.</t>
  </si>
  <si>
    <t xml:space="preserve">I learned so much and had fun. I can make a webpage, splice sounds, and manipulate many different kinds of media. I also know some squeak and javascript. </t>
  </si>
  <si>
    <t xml:space="preserve">Not sure, I thought everythign went really well. </t>
  </si>
  <si>
    <t>HTML and JES</t>
  </si>
  <si>
    <t xml:space="preserve">What is air to humans? What is hunny to bears? Without air humans can't breathe and without hunny bears would be hungry. </t>
  </si>
  <si>
    <t>Why should I tell you something so personal? You don't know me. You ain't my momma. I'm not answering the question. I do what I want. Ah, snap!</t>
  </si>
  <si>
    <t>Take home exams</t>
  </si>
  <si>
    <t>Lab 5</t>
  </si>
  <si>
    <t xml:space="preserve">It's a subject that I'd really like nothign to do with ever again. </t>
  </si>
  <si>
    <t xml:space="preserve">Frustration and a few years off my life. </t>
  </si>
  <si>
    <t>hmmm... Not that I know</t>
  </si>
  <si>
    <t xml:space="preserve">Mark Guzdial... He's got a grewat attitude. </t>
  </si>
  <si>
    <t xml:space="preserve">A programming language to manipulate many things in different ways. </t>
  </si>
  <si>
    <t xml:space="preserve">Respect for programmers. How to manipulate sounds an images. </t>
  </si>
  <si>
    <t xml:space="preserve">Continue to show the little execution steps. I know we know by the end of the year but it's nice to have them shown everyday to better retain the information. </t>
  </si>
  <si>
    <t xml:space="preserve">Coweb - where you can post questions. </t>
  </si>
  <si>
    <t>programming and code</t>
  </si>
  <si>
    <t>A base knowledge of programming</t>
  </si>
  <si>
    <t>recitation - more organized</t>
  </si>
  <si>
    <t xml:space="preserve">Prof Guzdial!! - so helpful and encouraging one of the best profs ever. </t>
  </si>
  <si>
    <t xml:space="preserve">A course that has taught me interesting things and may help me in the future. </t>
  </si>
  <si>
    <t>Some basic programming knowledge.</t>
  </si>
  <si>
    <t>More labs and instructions on homeworks</t>
  </si>
  <si>
    <t>Learning how to use and program computers</t>
  </si>
  <si>
    <t>How to use JES and recognize HTML</t>
  </si>
  <si>
    <t>book</t>
  </si>
  <si>
    <t>A course I had to take to graduate.</t>
  </si>
  <si>
    <r>
      <t xml:space="preserve">A </t>
    </r>
    <r>
      <rPr>
        <u val="single"/>
        <sz val="10"/>
        <rFont val="Arial"/>
        <family val="2"/>
      </rPr>
      <t>homepage</t>
    </r>
    <r>
      <rPr>
        <sz val="10"/>
        <rFont val="Arial"/>
        <family val="0"/>
      </rPr>
      <t xml:space="preserve"> and an understanding of how media is changed.</t>
    </r>
  </si>
  <si>
    <t xml:space="preserve">Nothing. Professor and Tas were always willing tohelp. Just enough work. </t>
  </si>
  <si>
    <r>
      <t>Collaboration</t>
    </r>
    <r>
      <rPr>
        <sz val="10"/>
        <rFont val="Arial"/>
        <family val="0"/>
      </rPr>
      <t xml:space="preserve"> and the reviews for midterms and final.</t>
    </r>
  </si>
  <si>
    <t xml:space="preserve">It is how you make a computer do what you want it to through a series of programs. </t>
  </si>
  <si>
    <t xml:space="preserve">I realized that I am glad there are people that enjoy/are good at doing htis stuff, so that I don't have to. </t>
  </si>
  <si>
    <t xml:space="preserve">First of all, dead week should be dead. </t>
  </si>
  <si>
    <t>How software works</t>
  </si>
  <si>
    <t>A class I had to take to graduate</t>
  </si>
  <si>
    <r>
      <t xml:space="preserve">3 hours CS credit and the satisfaction of knowing I am </t>
    </r>
    <r>
      <rPr>
        <u val="single"/>
        <sz val="10"/>
        <rFont val="Arial"/>
        <family val="2"/>
      </rPr>
      <t>DONE.</t>
    </r>
  </si>
  <si>
    <t xml:space="preserve">Stay at the same pace entire course, second half went much faster. </t>
  </si>
  <si>
    <t xml:space="preserve">The study of how computer programs run and the origin of coding. Something useful to CompE, CS, and EE majors but, I feel not necessary for other disciplines. A course a little less coding based would be sufficient for other majors. </t>
  </si>
  <si>
    <t xml:space="preserve">I got a basis of knowledge about computer language (scheme; not really a useful progam) and a basis of definintions. The coding aspect of CS1321 is something I can follow but cannot formulate very well. </t>
  </si>
  <si>
    <t>a little</t>
  </si>
  <si>
    <t xml:space="preserve">The requirement of it for most majors/it should be narrowed to only certain pertinent majors. The hours appointed to this class (3) should at least be changed to 4 because of the 2 hour recitation. </t>
  </si>
  <si>
    <t>Recitation</t>
  </si>
  <si>
    <t>3 or 4</t>
  </si>
  <si>
    <t xml:space="preserve">The learning and programming of computer langauge to perform tasks. </t>
  </si>
  <si>
    <t xml:space="preserve">How to code in basic scheme. </t>
  </si>
  <si>
    <t xml:space="preserve">More recitation and not in 2 hour setting. Make it in 2 1 hour sections except for test. </t>
  </si>
  <si>
    <t xml:space="preserve">Concept questions. </t>
  </si>
  <si>
    <t xml:space="preserve">Computer Science to me is problem solving but using a different language. </t>
  </si>
  <si>
    <t xml:space="preserve">I learned how to take a program and break it into parts to make it solvable. </t>
  </si>
  <si>
    <t xml:space="preserve">The TA's need to be able to help more with the labs. </t>
  </si>
  <si>
    <t xml:space="preserve">The homeworks must stay because otherwise we wouldn't learn anything. </t>
  </si>
  <si>
    <t xml:space="preserve">Learning to understand the logical way computers work and therefore getting them to do things. </t>
  </si>
  <si>
    <t xml:space="preserve">grief. Cool fun code things. </t>
  </si>
  <si>
    <t>No required design recipe</t>
  </si>
  <si>
    <t xml:space="preserve">Smith. I don't care how old he gets. </t>
  </si>
  <si>
    <t xml:space="preserve">Understanding how concepts relate to making computer programs work. </t>
  </si>
  <si>
    <t xml:space="preserve">Understanding prefic notation, BST's, lists, DFS, BFS, some object oriented material to prepare for java. </t>
  </si>
  <si>
    <t xml:space="preserve">The way the Tas are, make sure they can meet students' needs. Not always have to make appointments to get help. Find some norm for office hours by majority of when students attend class. </t>
  </si>
  <si>
    <t xml:space="preserve">Collaboration, number of tests, grade distribution. </t>
  </si>
  <si>
    <r>
      <t xml:space="preserve">And extremely time-consuming course with hard tests. A course with concepts you have </t>
    </r>
    <r>
      <rPr>
        <u val="single"/>
        <sz val="10"/>
        <rFont val="Arial"/>
        <family val="2"/>
      </rPr>
      <t>never</t>
    </r>
    <r>
      <rPr>
        <sz val="10"/>
        <rFont val="Arial"/>
        <family val="0"/>
      </rPr>
      <t xml:space="preserve"> come across before, so it's hard, but you'll learn a lot. </t>
    </r>
  </si>
  <si>
    <r>
      <t xml:space="preserve">Problem solving skills. Learning to take a </t>
    </r>
    <r>
      <rPr>
        <u val="single"/>
        <sz val="10"/>
        <rFont val="Arial"/>
        <family val="2"/>
      </rPr>
      <t>horrible</t>
    </r>
    <r>
      <rPr>
        <sz val="10"/>
        <rFont val="Arial"/>
        <family val="0"/>
      </rPr>
      <t xml:space="preserve"> grade on tests and still keep trying. Basics on how to tell a computer to do something.</t>
    </r>
  </si>
  <si>
    <t xml:space="preserve">More TA - professor interaction. </t>
  </si>
  <si>
    <t>TA office hours and collaboration</t>
  </si>
  <si>
    <t>Using computer programs to create more effictient solutions to problems</t>
  </si>
  <si>
    <t>a knowledge of the logic behind programming</t>
  </si>
  <si>
    <t xml:space="preserve">More communication between the TA's and lecturers- it seemed like they were out of sync. </t>
  </si>
  <si>
    <t xml:space="preserve">Collaboration - it helps you understand and remember the problem better is you can talk through it and work through it with others as opposed to staring at your computer screen by yoursel and not learning anything. </t>
  </si>
  <si>
    <t>An interesting thing.</t>
  </si>
  <si>
    <t>I learned the basic skills and ideas that are associated with programming.</t>
  </si>
  <si>
    <t xml:space="preserve">No design recipe, it really does not help at all. </t>
  </si>
  <si>
    <t xml:space="preserve">Collaboration. It is very helpful to bounce ideas off of others. </t>
  </si>
  <si>
    <t xml:space="preserve">The science and art of crafting design to which accomplishes a goal. It is essentially a language given for problem solving. </t>
  </si>
  <si>
    <t xml:space="preserve">A loathing for the "design method." It hindered creativity and more time was spent on homework trying to figure out what was wanted in the "design method" than spent actually trying to learn the concepts, and find solutions to the answers.  </t>
  </si>
  <si>
    <t xml:space="preserve">Get rid of the design method. Also get rid of the book, it was terrible, the worst book I ever looked at. It confused me more than anything. </t>
  </si>
  <si>
    <t xml:space="preserve">The professor and Tas were actually ok. </t>
  </si>
  <si>
    <t xml:space="preserve">It's a class that is out of control. </t>
  </si>
  <si>
    <t xml:space="preserve">I guess I learned, yet I have not had the time to actually collect on it. </t>
  </si>
  <si>
    <t>instruction, workload</t>
  </si>
  <si>
    <t xml:space="preserve">good TA's that will teach, not give you a riddle. </t>
  </si>
  <si>
    <t xml:space="preserve">Using programming to solve problems. </t>
  </si>
  <si>
    <t>Introduction in programming.</t>
  </si>
  <si>
    <t xml:space="preserve">Use simpler problems and examples then transition to more difficult questions. </t>
  </si>
  <si>
    <t>Problem solving</t>
  </si>
  <si>
    <t xml:space="preserve">Problem solving techniques using simple programming tools </t>
  </si>
  <si>
    <t xml:space="preserve">Liked Dr. Smith's suggestion - mandatory meetings with TA. </t>
  </si>
  <si>
    <t>Collaboration!</t>
  </si>
  <si>
    <t>Something I know very little about.</t>
  </si>
  <si>
    <t xml:space="preserve">I learned to make a web page. I learned about FTP and some basic programming stuff. </t>
  </si>
  <si>
    <t>The late recitation. It's really hard being a commuter studenta nd having to take 3 hous out of the evening to go to recitation, when I could be working on my homework.</t>
  </si>
  <si>
    <t>Turning in HW online! :-)</t>
  </si>
  <si>
    <t xml:space="preserve">Not much, nobody really even explained how CS was relevant to my major or engineering in general. Therefore, apathy set in, an the class appeared worthless. </t>
  </si>
  <si>
    <t xml:space="preserve">Make it more engineer friendly, and more open to everyone. Not just CS majors. </t>
  </si>
  <si>
    <t xml:space="preserve">Writing out code on tests. </t>
  </si>
  <si>
    <t>$500 less on my checking account</t>
  </si>
  <si>
    <r>
      <t xml:space="preserve">Unfortunately, this class will have </t>
    </r>
    <r>
      <rPr>
        <u val="single"/>
        <sz val="10"/>
        <rFont val="Arial"/>
        <family val="2"/>
      </rPr>
      <t>no</t>
    </r>
    <r>
      <rPr>
        <sz val="10"/>
        <rFont val="Arial"/>
        <family val="0"/>
      </rPr>
      <t xml:space="preserve"> impact on my further career; in other words: a waste of time and money.  </t>
    </r>
  </si>
  <si>
    <t>Labs</t>
  </si>
  <si>
    <t>Thinking process. Creativity.</t>
  </si>
  <si>
    <t>The way of thinking through a problem.</t>
  </si>
  <si>
    <r>
      <t>Help desk</t>
    </r>
    <r>
      <rPr>
        <sz val="10"/>
        <rFont val="Arial"/>
        <family val="0"/>
      </rPr>
      <t>!</t>
    </r>
  </si>
  <si>
    <t xml:space="preserve">It is using programs, with efficiency, to figure out solutions. </t>
  </si>
  <si>
    <t xml:space="preserve">I learned basic concepts of programming such as recursion, iterations, processing lists, binary trees, etc. </t>
  </si>
  <si>
    <t xml:space="preserve">The no curve policy. There should be curves for different days of the tests or a normalized distribution of grades. </t>
  </si>
  <si>
    <t>Having recitation.</t>
  </si>
  <si>
    <t>Problem solving using computer programming</t>
  </si>
  <si>
    <t>A better understanding of programming</t>
  </si>
  <si>
    <t>Programming and problem sovling</t>
  </si>
  <si>
    <t>Basic understaning of computer programming</t>
  </si>
  <si>
    <t>Need to explain why homework was wrong instead of auto grader comments like "does not work"</t>
  </si>
  <si>
    <t>recitation</t>
  </si>
  <si>
    <t>Some basic skills on programming</t>
  </si>
  <si>
    <t xml:space="preserve">Amount of work they make us do. Requirements for unrelated majors to take 1321. </t>
  </si>
  <si>
    <t>recitations</t>
  </si>
  <si>
    <t xml:space="preserve">A class that I have to take. </t>
  </si>
  <si>
    <t xml:space="preserve">Learned a little about coding scheme. Learned a little about computer use and the internet. </t>
  </si>
  <si>
    <t xml:space="preserve">The material on the labs should be discussed in class. </t>
  </si>
  <si>
    <t xml:space="preserve">Frustrating and time-consuming, but worth it. </t>
  </si>
  <si>
    <t xml:space="preserve">hopefully a passing grade. </t>
  </si>
  <si>
    <t>The amount of material we have to cover.</t>
  </si>
  <si>
    <t xml:space="preserve">Even though everyone hates homework, it must stay because it prepares you for tests. </t>
  </si>
  <si>
    <t>Creating programs to solve some sort of problem</t>
  </si>
  <si>
    <t>I learned how to program</t>
  </si>
  <si>
    <t xml:space="preserve">It should be worth 4 credits. </t>
  </si>
  <si>
    <t>The homework policy</t>
  </si>
  <si>
    <t>CS to me is a required class that I must take for my major</t>
  </si>
  <si>
    <t xml:space="preserve">Learned how to code better than I thought. </t>
  </si>
  <si>
    <t xml:space="preserve">Collaboration- I hate to say it, but students get more out of a class when they are required to do something. </t>
  </si>
  <si>
    <t>office hours</t>
  </si>
  <si>
    <t>a required class that I'm forced to take</t>
  </si>
  <si>
    <t>knowing how to program in scheme</t>
  </si>
  <si>
    <t>the labs - there's really no point in them.</t>
  </si>
  <si>
    <t>garbage</t>
  </si>
  <si>
    <t>something</t>
  </si>
  <si>
    <t>quizzes too hard</t>
  </si>
  <si>
    <t>The study of the programming and use of computers</t>
  </si>
  <si>
    <t>I learned a lot of very valuable skills that will be of great use to me later on. I also enjoyed it a great deal.</t>
  </si>
  <si>
    <t>N/A</t>
  </si>
  <si>
    <t>Java</t>
  </si>
  <si>
    <t>computer programming. An enigmatic mist that serves to frustrate me intensely</t>
  </si>
  <si>
    <t xml:space="preserve">Relatively little. I learned very basic skills to understand how programs work, yet it's still not in focus. </t>
  </si>
  <si>
    <t>Use less jargon and clearly outline what's expected for quizzes. Tas need more office hours</t>
  </si>
  <si>
    <t>Matlab</t>
  </si>
  <si>
    <t>A prereq.</t>
  </si>
  <si>
    <t>Learned Matlab (which I will use in classes and work). Basic Java programming.</t>
  </si>
  <si>
    <t xml:space="preserve">Computers in the classroom. Best way to learn is to try it yourself, 1 1/2 hours of powerpoint - not effective. </t>
  </si>
  <si>
    <t>TA recitations</t>
  </si>
  <si>
    <t>Boring</t>
  </si>
  <si>
    <t xml:space="preserve">How to sit through 50+ slide power points and not to understand any of it. </t>
  </si>
  <si>
    <t>While being "taught" to program, one should have a computer in front of him/her so one can practice instead of sitting through 1 1/2 hours of powerpoint and going home being confused. GET RID OF 1000 SLIDE POWER POINTS!!</t>
  </si>
  <si>
    <t>Computer understanding and programming</t>
  </si>
  <si>
    <t xml:space="preserve">The understanding of working in groups, finding needed information, and the joy of having programs work. </t>
  </si>
  <si>
    <t>More interaction in lectures</t>
  </si>
  <si>
    <t>Writing your own programs</t>
  </si>
  <si>
    <t xml:space="preserve">The ability to model real world situations and problems with a computer. </t>
  </si>
  <si>
    <t xml:space="preserve">I leaned the effective use of MATLAB and Java. </t>
  </si>
  <si>
    <t xml:space="preserve">Covered too much material, and I felt we didn't get a solid learning of what we needed to cover. </t>
  </si>
  <si>
    <t>The focus on engineering application rather than CS application.</t>
  </si>
  <si>
    <t>Making programs to perform tasks</t>
  </si>
  <si>
    <t xml:space="preserve">Learned basics of matlab, how to alter Java. </t>
  </si>
  <si>
    <t>Less Java</t>
  </si>
  <si>
    <t>Matlab basics</t>
  </si>
  <si>
    <t>Stuff with computers</t>
  </si>
  <si>
    <t>Knowledge about computers</t>
  </si>
  <si>
    <t>Maybe more (mandatory) hands on time</t>
  </si>
  <si>
    <t>Recitations</t>
  </si>
  <si>
    <t>Computer science is the study of computer programming, the logic behind it, and its applications.</t>
  </si>
  <si>
    <t xml:space="preserve">I learned how to program in Matlab and Java and also how to think in terms of a computer programmer. </t>
  </si>
  <si>
    <t xml:space="preserve">The assumed level of knowledge - especially in the Java section - must change. </t>
  </si>
  <si>
    <t xml:space="preserve">The Matlab portion must stay. </t>
  </si>
  <si>
    <t xml:space="preserve">Computer science is understanding how computer work. And being able to make them work for you. </t>
  </si>
  <si>
    <t xml:space="preserve">I learned that if I put in the effort I can do computer science. It feels good to understand how many electronic items work. </t>
  </si>
  <si>
    <t xml:space="preserve">I feel that there needs to be more life applications brought up in class. Brings depth to the info. </t>
  </si>
  <si>
    <t xml:space="preserve">Engineers teaching engineers. </t>
  </si>
  <si>
    <t>The study and application of the mechanical and soft operations of a computer.</t>
  </si>
  <si>
    <t xml:space="preserve">Understanding of Matlab. I had never used object oriented systems or programming and found it very useful. </t>
  </si>
  <si>
    <r>
      <t xml:space="preserve">The number of frequency of quizzes </t>
    </r>
    <r>
      <rPr>
        <u val="single"/>
        <sz val="10"/>
        <rFont val="Arial"/>
        <family val="2"/>
      </rPr>
      <t>more!</t>
    </r>
  </si>
  <si>
    <t>The dual teaching of Matlab and Java</t>
  </si>
  <si>
    <t>The study of computers and computer languages.</t>
  </si>
  <si>
    <t xml:space="preserve">I really dislike having to learn the unique vocabulary associated with each language and program. We had tests with entire sections based solely on vocabulary. What is more important, learning to program or learning how to speak programese? </t>
  </si>
  <si>
    <t>Learning programming, problem solving with computer.</t>
  </si>
  <si>
    <t>Learned Matlab basics, Java basics.</t>
  </si>
  <si>
    <t>More time to learn material rather than homework!</t>
  </si>
  <si>
    <t xml:space="preserve">Programming - using a computer to accomplish tasks. </t>
  </si>
  <si>
    <t xml:space="preserve">The ability to use Matlab and Java to solve problems in the future. </t>
  </si>
  <si>
    <t>Short time limits for quizzes</t>
  </si>
  <si>
    <t xml:space="preserve">Matlab, understanding professors, online powerpoint slides. </t>
  </si>
  <si>
    <t xml:space="preserve">An enigma and I seriously have no clue what the rationale is for how the CS program works. </t>
  </si>
  <si>
    <t xml:space="preserve">a kick... Also a great foundation for MATLAB's use in AE, and a so-so knowledge of Java. </t>
  </si>
  <si>
    <t xml:space="preserve">Speed at which Java was covered; the astronomical amount of Java material that was attempted to be covered. </t>
  </si>
  <si>
    <t xml:space="preserve">Focus on the uses of programming for engineering problem solving. </t>
  </si>
  <si>
    <t>Making computers perform tasks you want them to do by creating programs.</t>
  </si>
  <si>
    <t xml:space="preserve">Background that will help in the future. </t>
  </si>
  <si>
    <t>random extensions</t>
  </si>
  <si>
    <t>html</t>
  </si>
  <si>
    <t xml:space="preserve">Something that would help me in my major. </t>
  </si>
  <si>
    <t xml:space="preserve">Deeper understanding in Matlab and brush up in Java. </t>
  </si>
  <si>
    <t xml:space="preserve">They went through Java way too fast. It was really hard for those who had never programmed. I think we tried to cover a lot in a small amount of time. </t>
  </si>
  <si>
    <t xml:space="preserve">Focusing on Engineering application. </t>
  </si>
  <si>
    <t xml:space="preserve">Computer programming, learning how to use computers and program, human/computer relations. </t>
  </si>
  <si>
    <r>
      <t>Matlab and Java knowledge, better understanding of programming and computers as a whole. (</t>
    </r>
    <r>
      <rPr>
        <u val="single"/>
        <sz val="10"/>
        <rFont val="Arial"/>
        <family val="2"/>
      </rPr>
      <t>this class was great!</t>
    </r>
    <r>
      <rPr>
        <sz val="10"/>
        <rFont val="Arial"/>
        <family val="0"/>
      </rPr>
      <t xml:space="preserve">) </t>
    </r>
  </si>
  <si>
    <t>Lectures -&gt; I was completely confused about Java at first and how to use Java in Matlab</t>
  </si>
  <si>
    <t>The assignments, # of assignments, midterms. (force me to make sure I learn this :-) )</t>
  </si>
  <si>
    <t xml:space="preserve">The study of different programming languages and platforms to utilize in your career to solve problems. </t>
  </si>
  <si>
    <t xml:space="preserve">In depth and thorough understanding of Matlab and some upper (broad) understanding of Java. </t>
  </si>
  <si>
    <t xml:space="preserve">Openness between TA, student and professor. </t>
  </si>
  <si>
    <t xml:space="preserve">The understanding and learning of how a computer functions and the languages it uses. </t>
  </si>
  <si>
    <t xml:space="preserve">An understanding of Matlab and and introduction to Java. </t>
  </si>
  <si>
    <t xml:space="preserve">A more in depth detail about each language , which would be accomplished by more time. </t>
  </si>
  <si>
    <t>Grand Total</t>
  </si>
  <si>
    <t>sortof</t>
  </si>
  <si>
    <t>Iguess?</t>
  </si>
  <si>
    <t>alittle</t>
  </si>
  <si>
    <t>CS1321</t>
  </si>
  <si>
    <t>CS1315</t>
  </si>
  <si>
    <t>COE1361</t>
  </si>
  <si>
    <t>blank</t>
  </si>
  <si>
    <t>% of class</t>
  </si>
  <si>
    <t>Total % of class</t>
  </si>
  <si>
    <t>CS 1321</t>
  </si>
  <si>
    <t>COE 1361</t>
  </si>
  <si>
    <t>Ivan Allen and Sciences</t>
  </si>
  <si>
    <t>CS 1315</t>
  </si>
  <si>
    <t>African -Am</t>
  </si>
  <si>
    <t>GENDER</t>
  </si>
  <si>
    <t>COLLEGE</t>
  </si>
  <si>
    <t>ETHNICITY</t>
  </si>
  <si>
    <t>1 Total</t>
  </si>
  <si>
    <t>2 Total</t>
  </si>
  <si>
    <t>2.5 Total</t>
  </si>
  <si>
    <t>3 Total</t>
  </si>
  <si>
    <t>4 Total</t>
  </si>
  <si>
    <t>5 Total</t>
  </si>
  <si>
    <t>Average</t>
  </si>
  <si>
    <t>Total Average</t>
  </si>
  <si>
    <t>Std Deviation</t>
  </si>
  <si>
    <t>Total Std Deviation</t>
  </si>
  <si>
    <t xml:space="preserve">COE 1361 </t>
  </si>
  <si>
    <t>Avg Before</t>
  </si>
  <si>
    <t>Total Avg Before</t>
  </si>
  <si>
    <t>Avg After</t>
  </si>
  <si>
    <t>Total Avg After</t>
  </si>
  <si>
    <t>1321</t>
  </si>
  <si>
    <t>1315</t>
  </si>
  <si>
    <t>1361</t>
  </si>
  <si>
    <t>before</t>
  </si>
  <si>
    <t>after</t>
  </si>
  <si>
    <t>total avg difference</t>
  </si>
  <si>
    <t>programming learned (differnce between 8 and 9)</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</si>
</sst>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s>
  <fonts count="11">
    <font>
      <sz val="10"/>
      <name val="Arial"/>
      <family val="0"/>
    </font>
    <font>
      <sz val="8"/>
      <name val="Arial"/>
      <family val="0"/>
    </font>
    <font>
      <b/>
      <sz val="10"/>
      <name val="Arial"/>
      <family val="2"/>
    </font>
    <font>
      <sz val="8"/>
      <name val="Tahoma"/>
      <family val="2"/>
    </font>
    <font>
      <u val="single"/>
      <sz val="10"/>
      <name val="Arial"/>
      <family val="2"/>
    </font>
    <font>
      <i/>
      <sz val="10"/>
      <name val="Arial"/>
      <family val="2"/>
    </font>
    <font>
      <sz val="10"/>
      <color indexed="18"/>
      <name val="Arial"/>
      <family val="0"/>
    </font>
    <font>
      <b/>
      <sz val="10"/>
      <color indexed="9"/>
      <name val="Arial"/>
      <family val="2"/>
    </font>
    <font>
      <sz val="10"/>
      <color indexed="9"/>
      <name val="Arial"/>
      <family val="2"/>
    </font>
    <font>
      <sz val="10"/>
      <color indexed="56"/>
      <name val="Arial"/>
      <family val="0"/>
    </font>
    <font>
      <sz val="10"/>
      <color indexed="12"/>
      <name val="Arial"/>
      <family val="0"/>
    </font>
  </fonts>
  <fills count="4">
    <fill>
      <patternFill/>
    </fill>
    <fill>
      <patternFill patternType="gray125"/>
    </fill>
    <fill>
      <patternFill patternType="solid">
        <fgColor indexed="23"/>
        <bgColor indexed="64"/>
      </patternFill>
    </fill>
    <fill>
      <patternFill patternType="solid">
        <fgColor indexed="63"/>
        <bgColor indexed="64"/>
      </patternFill>
    </fill>
  </fills>
  <borders count="15">
    <border>
      <left/>
      <right/>
      <top/>
      <bottom/>
      <diagonal/>
    </border>
    <border>
      <left style="thin">
        <color indexed="8"/>
      </left>
      <right>
        <color indexed="63"/>
      </right>
      <top style="thin">
        <color indexed="8"/>
      </top>
      <bottom>
        <color indexed="63"/>
      </bottom>
    </border>
    <border>
      <left style="thin"/>
      <right>
        <color indexed="63"/>
      </right>
      <top style="thin">
        <color indexed="8"/>
      </top>
      <bottom>
        <color indexed="63"/>
      </bottom>
    </border>
    <border>
      <left style="thin">
        <color indexed="8"/>
      </left>
      <right>
        <color indexed="63"/>
      </right>
      <top style="thin"/>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color indexed="8"/>
      </right>
      <top style="thin">
        <color indexed="8"/>
      </top>
      <bottom>
        <color indexed="63"/>
      </bottom>
    </border>
    <border>
      <left>
        <color indexed="63"/>
      </left>
      <right>
        <color indexed="63"/>
      </right>
      <top style="thin">
        <color indexed="8"/>
      </top>
      <bottom style="thin">
        <color indexed="8"/>
      </bottom>
    </border>
    <border>
      <left style="thin"/>
      <right>
        <color indexed="63"/>
      </right>
      <top style="thin"/>
      <bottom>
        <color indexed="63"/>
      </bottom>
    </border>
    <border>
      <left style="thin">
        <color indexed="8"/>
      </left>
      <right style="thin">
        <color indexed="8"/>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0" xfId="0" applyAlignment="1">
      <alignment horizontal="right"/>
    </xf>
    <xf numFmtId="0" fontId="0" fillId="0" borderId="0" xfId="0" applyAlignment="1">
      <alignment wrapText="1"/>
    </xf>
    <xf numFmtId="0" fontId="0" fillId="0" borderId="0" xfId="0" applyAlignment="1">
      <alignment horizontal="center"/>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center" vertical="top" wrapText="1"/>
    </xf>
    <xf numFmtId="0" fontId="2" fillId="0" borderId="0" xfId="0" applyFont="1" applyAlignment="1">
      <alignment/>
    </xf>
    <xf numFmtId="0" fontId="0" fillId="0" borderId="0" xfId="0" applyFont="1" applyAlignment="1">
      <alignment/>
    </xf>
    <xf numFmtId="0" fontId="0" fillId="0" borderId="0" xfId="0" applyFont="1" applyAlignment="1">
      <alignment horizontal="left" wrapText="1"/>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7" xfId="0" applyNumberFormat="1" applyBorder="1" applyAlignment="1">
      <alignment/>
    </xf>
    <xf numFmtId="164" fontId="0" fillId="0" borderId="9" xfId="0" applyNumberFormat="1" applyBorder="1" applyAlignment="1">
      <alignment/>
    </xf>
    <xf numFmtId="164" fontId="0" fillId="0" borderId="10" xfId="0" applyNumberFormat="1" applyBorder="1" applyAlignment="1">
      <alignment/>
    </xf>
    <xf numFmtId="0" fontId="0" fillId="0" borderId="0" xfId="0" applyBorder="1" applyAlignment="1">
      <alignment/>
    </xf>
    <xf numFmtId="0" fontId="0" fillId="0" borderId="0" xfId="0" applyNumberFormat="1" applyBorder="1" applyAlignment="1">
      <alignment/>
    </xf>
    <xf numFmtId="164" fontId="0" fillId="0" borderId="9" xfId="0" applyNumberFormat="1" applyFont="1" applyBorder="1" applyAlignment="1">
      <alignment/>
    </xf>
    <xf numFmtId="0" fontId="0" fillId="0" borderId="7" xfId="0" applyNumberFormat="1" applyFont="1" applyBorder="1" applyAlignment="1">
      <alignment/>
    </xf>
    <xf numFmtId="164" fontId="0" fillId="0" borderId="9" xfId="0" applyNumberFormat="1" applyFont="1" applyBorder="1" applyAlignment="1">
      <alignment/>
    </xf>
    <xf numFmtId="0" fontId="0" fillId="0" borderId="0" xfId="0" applyFont="1" applyAlignment="1">
      <alignment/>
    </xf>
    <xf numFmtId="0" fontId="0" fillId="0" borderId="1" xfId="0" applyBorder="1" applyAlignment="1">
      <alignment wrapText="1"/>
    </xf>
    <xf numFmtId="0" fontId="0" fillId="0" borderId="10" xfId="0" applyBorder="1" applyAlignment="1">
      <alignment/>
    </xf>
    <xf numFmtId="0" fontId="0" fillId="0" borderId="10" xfId="0" applyBorder="1" applyAlignment="1">
      <alignment/>
    </xf>
    <xf numFmtId="0" fontId="0" fillId="0" borderId="1" xfId="0" applyFont="1" applyBorder="1" applyAlignment="1">
      <alignment/>
    </xf>
    <xf numFmtId="0" fontId="0" fillId="0" borderId="7" xfId="0" applyNumberFormat="1" applyFont="1" applyBorder="1" applyAlignment="1">
      <alignment/>
    </xf>
    <xf numFmtId="0" fontId="0" fillId="0" borderId="3" xfId="0" applyFont="1" applyBorder="1" applyAlignment="1">
      <alignment/>
    </xf>
    <xf numFmtId="0" fontId="0" fillId="0" borderId="4" xfId="0" applyFont="1" applyBorder="1" applyAlignment="1">
      <alignment/>
    </xf>
    <xf numFmtId="164" fontId="0" fillId="0" borderId="0" xfId="0" applyNumberFormat="1" applyFont="1" applyAlignment="1">
      <alignment/>
    </xf>
    <xf numFmtId="164" fontId="0" fillId="0" borderId="0" xfId="0" applyNumberFormat="1" applyAlignment="1">
      <alignment/>
    </xf>
    <xf numFmtId="0" fontId="0" fillId="0" borderId="0" xfId="0" applyAlignment="1">
      <alignment horizontal="center" wrapText="1"/>
    </xf>
    <xf numFmtId="16" fontId="0" fillId="0" borderId="0" xfId="0" applyNumberFormat="1" applyAlignment="1">
      <alignment horizontal="center"/>
    </xf>
    <xf numFmtId="0" fontId="4" fillId="0" borderId="0" xfId="0" applyFont="1" applyAlignment="1">
      <alignment horizontal="center" wrapText="1"/>
    </xf>
    <xf numFmtId="164" fontId="0" fillId="0" borderId="0" xfId="0" applyNumberFormat="1" applyBorder="1" applyAlignment="1">
      <alignment/>
    </xf>
    <xf numFmtId="0" fontId="0" fillId="0" borderId="11" xfId="0" applyBorder="1" applyAlignment="1">
      <alignment/>
    </xf>
    <xf numFmtId="0" fontId="0" fillId="0" borderId="1" xfId="0" applyNumberFormat="1" applyBorder="1" applyAlignment="1">
      <alignment/>
    </xf>
    <xf numFmtId="0" fontId="0" fillId="0" borderId="6" xfId="0" applyNumberFormat="1" applyBorder="1" applyAlignment="1">
      <alignment/>
    </xf>
    <xf numFmtId="0" fontId="0" fillId="0" borderId="1" xfId="0" applyBorder="1" applyAlignment="1">
      <alignment horizontal="right"/>
    </xf>
    <xf numFmtId="0" fontId="0" fillId="0" borderId="3" xfId="0" applyBorder="1" applyAlignment="1">
      <alignment horizontal="right"/>
    </xf>
    <xf numFmtId="164" fontId="0" fillId="0" borderId="5" xfId="0" applyNumberFormat="1" applyBorder="1" applyAlignment="1">
      <alignment/>
    </xf>
    <xf numFmtId="164" fontId="0" fillId="0" borderId="12" xfId="0" applyNumberFormat="1" applyBorder="1" applyAlignment="1">
      <alignment/>
    </xf>
    <xf numFmtId="0" fontId="6" fillId="0" borderId="4" xfId="0" applyFont="1" applyBorder="1" applyAlignment="1">
      <alignment/>
    </xf>
    <xf numFmtId="164" fontId="6" fillId="0" borderId="4" xfId="0" applyNumberFormat="1" applyFont="1" applyBorder="1" applyAlignment="1">
      <alignment/>
    </xf>
    <xf numFmtId="164" fontId="6" fillId="0" borderId="0" xfId="0" applyNumberFormat="1" applyFont="1" applyAlignment="1">
      <alignment/>
    </xf>
    <xf numFmtId="0" fontId="7" fillId="2" borderId="0" xfId="0" applyFont="1" applyFill="1" applyAlignment="1">
      <alignment/>
    </xf>
    <xf numFmtId="0" fontId="8" fillId="2" borderId="0" xfId="0" applyFont="1" applyFill="1" applyAlignment="1">
      <alignment/>
    </xf>
    <xf numFmtId="0" fontId="7" fillId="2" borderId="0" xfId="0" applyFont="1" applyFill="1" applyBorder="1" applyAlignment="1">
      <alignment/>
    </xf>
    <xf numFmtId="0" fontId="8" fillId="2" borderId="0" xfId="0" applyFont="1" applyFill="1" applyBorder="1" applyAlignment="1">
      <alignment/>
    </xf>
    <xf numFmtId="164" fontId="8" fillId="2" borderId="0" xfId="0" applyNumberFormat="1" applyFont="1" applyFill="1" applyBorder="1" applyAlignment="1">
      <alignment/>
    </xf>
    <xf numFmtId="0" fontId="9" fillId="0" borderId="4" xfId="0" applyFont="1" applyBorder="1" applyAlignment="1">
      <alignment/>
    </xf>
    <xf numFmtId="164" fontId="9" fillId="0" borderId="4" xfId="0" applyNumberFormat="1" applyFont="1" applyBorder="1" applyAlignment="1">
      <alignment/>
    </xf>
    <xf numFmtId="164" fontId="9" fillId="0" borderId="0" xfId="0" applyNumberFormat="1" applyFont="1" applyAlignment="1">
      <alignment/>
    </xf>
    <xf numFmtId="0" fontId="0" fillId="0" borderId="1" xfId="0" applyBorder="1" applyAlignment="1">
      <alignment wrapText="1"/>
    </xf>
    <xf numFmtId="0" fontId="0" fillId="0" borderId="2" xfId="0" applyBorder="1" applyAlignment="1">
      <alignment wrapText="1"/>
    </xf>
    <xf numFmtId="0" fontId="0" fillId="0" borderId="11" xfId="0" applyBorder="1" applyAlignment="1">
      <alignment wrapText="1"/>
    </xf>
    <xf numFmtId="0" fontId="0" fillId="0" borderId="6" xfId="0" applyBorder="1" applyAlignment="1">
      <alignment wrapText="1"/>
    </xf>
    <xf numFmtId="0" fontId="0" fillId="0" borderId="7" xfId="0" applyBorder="1" applyAlignment="1">
      <alignment wrapText="1"/>
    </xf>
    <xf numFmtId="0" fontId="0" fillId="0" borderId="1" xfId="0" applyNumberFormat="1" applyBorder="1" applyAlignment="1">
      <alignment wrapText="1"/>
    </xf>
    <xf numFmtId="0" fontId="0" fillId="0" borderId="6" xfId="0" applyNumberFormat="1" applyBorder="1" applyAlignment="1">
      <alignment wrapText="1"/>
    </xf>
    <xf numFmtId="0" fontId="0" fillId="0" borderId="7" xfId="0" applyNumberFormat="1" applyBorder="1" applyAlignment="1">
      <alignment wrapText="1"/>
    </xf>
    <xf numFmtId="0" fontId="0" fillId="0" borderId="3" xfId="0" applyBorder="1" applyAlignment="1">
      <alignment wrapText="1"/>
    </xf>
    <xf numFmtId="0" fontId="0" fillId="0" borderId="4" xfId="0" applyBorder="1" applyAlignment="1">
      <alignment wrapText="1"/>
    </xf>
    <xf numFmtId="164" fontId="0" fillId="0" borderId="4" xfId="0" applyNumberFormat="1" applyBorder="1" applyAlignment="1">
      <alignment wrapText="1"/>
    </xf>
    <xf numFmtId="164" fontId="0" fillId="0" borderId="0" xfId="0" applyNumberFormat="1" applyAlignment="1">
      <alignment wrapText="1"/>
    </xf>
    <xf numFmtId="164" fontId="0" fillId="0" borderId="9" xfId="0" applyNumberFormat="1" applyBorder="1" applyAlignment="1">
      <alignment wrapText="1"/>
    </xf>
    <xf numFmtId="0" fontId="0" fillId="0" borderId="5" xfId="0" applyBorder="1" applyAlignment="1">
      <alignment wrapText="1"/>
    </xf>
    <xf numFmtId="0" fontId="0" fillId="0" borderId="8" xfId="0" applyBorder="1" applyAlignment="1">
      <alignment wrapText="1"/>
    </xf>
    <xf numFmtId="164" fontId="0" fillId="0" borderId="5" xfId="0" applyNumberFormat="1" applyBorder="1" applyAlignment="1">
      <alignment wrapText="1"/>
    </xf>
    <xf numFmtId="164" fontId="0" fillId="0" borderId="12" xfId="0" applyNumberFormat="1" applyBorder="1" applyAlignment="1">
      <alignment wrapText="1"/>
    </xf>
    <xf numFmtId="164" fontId="0" fillId="0" borderId="10" xfId="0" applyNumberFormat="1" applyBorder="1" applyAlignment="1">
      <alignment wrapText="1"/>
    </xf>
    <xf numFmtId="0" fontId="0" fillId="0" borderId="0" xfId="0" applyBorder="1" applyAlignment="1">
      <alignment wrapText="1"/>
    </xf>
    <xf numFmtId="0" fontId="0" fillId="0" borderId="4" xfId="0" applyNumberFormat="1" applyBorder="1" applyAlignment="1">
      <alignment wrapText="1"/>
    </xf>
    <xf numFmtId="0" fontId="0" fillId="0" borderId="0" xfId="0" applyNumberFormat="1" applyAlignment="1">
      <alignment wrapText="1"/>
    </xf>
    <xf numFmtId="0" fontId="0" fillId="0" borderId="9" xfId="0" applyNumberFormat="1" applyBorder="1" applyAlignment="1">
      <alignment wrapText="1"/>
    </xf>
    <xf numFmtId="2" fontId="0" fillId="0" borderId="4" xfId="0" applyNumberFormat="1" applyBorder="1" applyAlignment="1">
      <alignment wrapText="1"/>
    </xf>
    <xf numFmtId="2" fontId="0" fillId="0" borderId="0" xfId="0" applyNumberFormat="1" applyAlignment="1">
      <alignment wrapText="1"/>
    </xf>
    <xf numFmtId="2" fontId="10" fillId="0" borderId="9" xfId="0" applyNumberFormat="1" applyFont="1" applyBorder="1" applyAlignment="1">
      <alignment wrapText="1"/>
    </xf>
    <xf numFmtId="2" fontId="0" fillId="0" borderId="5" xfId="0" applyNumberFormat="1" applyBorder="1" applyAlignment="1">
      <alignment wrapText="1"/>
    </xf>
    <xf numFmtId="2" fontId="0" fillId="0" borderId="12" xfId="0" applyNumberFormat="1" applyBorder="1" applyAlignment="1">
      <alignment wrapText="1"/>
    </xf>
    <xf numFmtId="2" fontId="0" fillId="0" borderId="10" xfId="0" applyNumberFormat="1" applyBorder="1" applyAlignment="1">
      <alignment wrapText="1"/>
    </xf>
    <xf numFmtId="0" fontId="0" fillId="0" borderId="0" xfId="0" applyNumberFormat="1" applyBorder="1" applyAlignment="1">
      <alignment wrapText="1"/>
    </xf>
    <xf numFmtId="0" fontId="0" fillId="0" borderId="10" xfId="0" applyBorder="1" applyAlignment="1">
      <alignment wrapText="1"/>
    </xf>
    <xf numFmtId="0" fontId="0" fillId="0" borderId="10" xfId="0" applyBorder="1" applyAlignment="1">
      <alignment wrapText="1"/>
    </xf>
    <xf numFmtId="0" fontId="10" fillId="0" borderId="4" xfId="0" applyFont="1" applyBorder="1" applyAlignment="1">
      <alignment wrapText="1"/>
    </xf>
    <xf numFmtId="0" fontId="0" fillId="0" borderId="2" xfId="0" applyBorder="1" applyAlignment="1">
      <alignment wrapText="1"/>
    </xf>
    <xf numFmtId="0" fontId="0" fillId="0" borderId="13" xfId="0" applyBorder="1" applyAlignment="1">
      <alignment wrapText="1"/>
    </xf>
    <xf numFmtId="0" fontId="0" fillId="0" borderId="14" xfId="0" applyBorder="1" applyAlignment="1">
      <alignment wrapText="1"/>
    </xf>
    <xf numFmtId="0" fontId="10" fillId="0" borderId="1" xfId="0" applyFont="1" applyBorder="1" applyAlignment="1">
      <alignment wrapText="1"/>
    </xf>
    <xf numFmtId="0" fontId="10" fillId="0" borderId="7" xfId="0" applyNumberFormat="1" applyFont="1" applyBorder="1" applyAlignment="1">
      <alignment wrapText="1"/>
    </xf>
    <xf numFmtId="0" fontId="10" fillId="0" borderId="9" xfId="0" applyNumberFormat="1" applyFont="1" applyBorder="1" applyAlignment="1">
      <alignment wrapText="1"/>
    </xf>
    <xf numFmtId="0" fontId="0" fillId="0" borderId="5" xfId="0" applyNumberFormat="1" applyBorder="1" applyAlignment="1">
      <alignment wrapText="1"/>
    </xf>
    <xf numFmtId="0" fontId="0" fillId="0" borderId="12" xfId="0" applyNumberFormat="1" applyBorder="1" applyAlignment="1">
      <alignment wrapText="1"/>
    </xf>
    <xf numFmtId="0" fontId="0" fillId="0" borderId="10" xfId="0" applyNumberFormat="1" applyBorder="1" applyAlignment="1">
      <alignment wrapText="1"/>
    </xf>
    <xf numFmtId="164" fontId="10" fillId="0" borderId="4" xfId="0" applyNumberFormat="1" applyFont="1" applyBorder="1" applyAlignment="1">
      <alignment wrapText="1"/>
    </xf>
    <xf numFmtId="164" fontId="10" fillId="0" borderId="0" xfId="0" applyNumberFormat="1" applyFont="1" applyAlignment="1">
      <alignment wrapText="1"/>
    </xf>
    <xf numFmtId="0" fontId="0" fillId="0" borderId="0" xfId="0" applyBorder="1" applyAlignment="1">
      <alignment/>
    </xf>
    <xf numFmtId="0" fontId="0" fillId="0" borderId="0" xfId="0" applyAlignment="1">
      <alignment/>
    </xf>
    <xf numFmtId="0" fontId="7" fillId="3" borderId="1" xfId="0" applyFont="1" applyFill="1" applyBorder="1" applyAlignment="1">
      <alignment/>
    </xf>
    <xf numFmtId="0" fontId="8" fillId="3" borderId="0" xfId="0" applyFont="1" applyFill="1" applyAlignment="1">
      <alignment wrapText="1"/>
    </xf>
    <xf numFmtId="0" fontId="8" fillId="3" borderId="0" xfId="0" applyFont="1" applyFill="1" applyBorder="1" applyAlignment="1">
      <alignment wrapText="1"/>
    </xf>
    <xf numFmtId="0" fontId="8" fillId="3" borderId="0" xfId="0" applyFont="1" applyFill="1" applyAlignment="1">
      <alignment/>
    </xf>
    <xf numFmtId="0" fontId="8" fillId="3" borderId="0" xfId="0" applyFont="1" applyFill="1" applyBorder="1" applyAlignment="1">
      <alignment/>
    </xf>
    <xf numFmtId="2" fontId="0" fillId="0" borderId="0" xfId="0" applyNumberFormat="1" applyBorder="1" applyAlignment="1">
      <alignment wrapText="1"/>
    </xf>
    <xf numFmtId="164" fontId="0" fillId="0" borderId="0" xfId="0" applyNumberFormat="1" applyBorder="1" applyAlignment="1">
      <alignment wrapText="1"/>
    </xf>
    <xf numFmtId="2" fontId="8" fillId="3" borderId="0" xfId="0" applyNumberFormat="1" applyFont="1" applyFill="1" applyBorder="1" applyAlignment="1">
      <alignment wrapText="1"/>
    </xf>
    <xf numFmtId="164" fontId="8" fillId="3" borderId="0" xfId="0" applyNumberFormat="1" applyFont="1" applyFill="1" applyBorder="1" applyAlignment="1">
      <alignment wrapText="1"/>
    </xf>
    <xf numFmtId="0" fontId="7" fillId="3" borderId="1" xfId="0" applyFont="1" applyFill="1" applyBorder="1" applyAlignment="1">
      <alignment/>
    </xf>
    <xf numFmtId="0" fontId="0" fillId="0" borderId="1" xfId="0" applyBorder="1" applyAlignment="1">
      <alignment horizontal="right" wrapText="1"/>
    </xf>
    <xf numFmtId="0" fontId="0" fillId="0" borderId="6" xfId="0" applyBorder="1" applyAlignment="1">
      <alignment horizontal="right" wrapText="1"/>
    </xf>
    <xf numFmtId="0" fontId="0" fillId="0" borderId="7" xfId="0" applyBorder="1" applyAlignment="1">
      <alignment horizontal="right" wrapText="1"/>
    </xf>
  </cellXfs>
  <cellStyles count="6">
    <cellStyle name="Normal" xfId="0"/>
    <cellStyle name="Comma" xfId="15"/>
    <cellStyle name="Comma [0]" xfId="16"/>
    <cellStyle name="Currency" xfId="17"/>
    <cellStyle name="Currency [0]" xfId="18"/>
    <cellStyle name="Percent" xfId="19"/>
  </cellStyles>
  <dxfs count="10">
    <dxf>
      <alignment horizontal="right" readingOrder="0"/>
      <border/>
    </dxf>
    <dxf>
      <font>
        <color rgb="FF003366"/>
      </font>
      <border/>
    </dxf>
    <dxf>
      <numFmt numFmtId="164" formatCode="0.0%"/>
      <border/>
    </dxf>
    <dxf>
      <font>
        <color rgb="FF000080"/>
      </font>
      <border/>
    </dxf>
    <dxf>
      <alignment wrapText="1" readingOrder="0"/>
      <border/>
    </dxf>
    <dxf>
      <font>
        <color rgb="FF0000FF"/>
      </font>
      <border/>
    </dxf>
    <dxf>
      <alignment wrapText="1" readingOrder="2"/>
      <border/>
    </dxf>
    <dxf>
      <numFmt numFmtId="2" formatCode="0.00"/>
      <border/>
    </dxf>
    <dxf>
      <font>
        <color auto="1"/>
      </font>
      <border/>
    </dxf>
    <dxf>
      <alignment wrapText="1"/>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pivotCacheDefinition" Target="pivotCache/pivotCacheDefinition1.xml" /><Relationship Id="rId7" Type="http://schemas.openxmlformats.org/officeDocument/2006/relationships/pivotCacheDefinition" Target="pivotCache/pivotCacheDefinition2.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_rels/pivotCacheDefinition2.xml.rels><?xml version="1.0" encoding="utf-8" standalone="yes"?><Relationships xmlns="http://schemas.openxmlformats.org/package/2006/relationships"><Relationship Id="rId1" Type="http://schemas.openxmlformats.org/officeDocument/2006/relationships/pivotCacheRecords" Target="pivotCacheRecords2.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3:S57" sheet="Sheet1"/>
  </cacheSource>
  <cacheFields count="19">
    <cacheField name="Survey #">
      <sharedItems containsSemiMixedTypes="0" containsString="0" containsMixedTypes="0" containsNumber="1" containsInteger="1"/>
    </cacheField>
    <cacheField name="In which course are you enrolled?">
      <sharedItems containsString="0" containsBlank="1" containsMixedTypes="0" containsNumber="1" containsInteger="1" count="2">
        <n v="2"/>
        <m/>
      </sharedItems>
    </cacheField>
    <cacheField name="In which college is your major?">
      <sharedItems containsBlank="1" containsMixedTypes="1" containsNumber="1" containsInteger="1" count="6">
        <n v="1"/>
        <n v="4"/>
        <m/>
        <n v="5"/>
        <s v="4,6"/>
        <n v="6"/>
      </sharedItems>
    </cacheField>
    <cacheField name="What is your gender?">
      <sharedItems containsString="0" containsBlank="1" containsMixedTypes="0" containsNumber="1" containsInteger="1" count="3">
        <n v="1"/>
        <n v="2"/>
        <m/>
      </sharedItems>
    </cacheField>
    <cacheField name="What is your ethnicity?">
      <sharedItems containsString="0" containsBlank="1" containsMixedTypes="0" containsNumber="1" containsInteger="1" count="5">
        <n v="4"/>
        <n v="1"/>
        <n v="2"/>
        <n v="3"/>
        <m/>
      </sharedItems>
    </cacheField>
    <cacheField name="What is computer science to you? ">
      <sharedItems containsString="0" containsBlank="1" count="1">
        <m/>
      </sharedItems>
    </cacheField>
    <cacheField name="What did you get out of this class?">
      <sharedItems containsString="0" containsBlank="1" count="1">
        <m/>
      </sharedItems>
    </cacheField>
    <cacheField name="Did you learn to program? ">
      <sharedItems containsBlank="1" containsMixedTypes="1" containsNumber="1" containsInteger="1" count="6">
        <n v="1"/>
        <n v="2"/>
        <s v="sort of"/>
        <m/>
        <s v="I guess?"/>
        <s v=" "/>
      </sharedItems>
    </cacheField>
    <cacheField name="How would you rate your programming skills before you started this class? ">
      <sharedItems containsString="0" containsBlank="1" count="1">
        <m/>
      </sharedItems>
    </cacheField>
    <cacheField name="How would you rate your programming skills now?">
      <sharedItems containsString="0" containsBlank="1" count="1">
        <m/>
      </sharedItems>
    </cacheField>
    <cacheField name="Will you ever use programming again in the future? ">
      <sharedItems containsString="0" containsBlank="1" count="1">
        <m/>
      </sharedItems>
    </cacheField>
    <cacheField name="How prevalent do you believe cheating was in this course?">
      <sharedItems containsString="0" containsBlank="1" count="1">
        <m/>
      </sharedItems>
    </cacheField>
    <cacheField name="What is the one thing that absolutely needs to change about this class? ">
      <sharedItems containsString="0" containsBlank="1" count="1">
        <m/>
      </sharedItems>
    </cacheField>
    <cacheField name="What is the one thing that absolutely must stay?">
      <sharedItems containsString="0" containsBlank="1" count="1">
        <m/>
      </sharedItems>
    </cacheField>
    <cacheField name="Do you plan to take any other CS classes after this class? ">
      <sharedItems containsString="0" containsBlank="1" count="1">
        <m/>
      </sharedItems>
    </cacheField>
    <cacheField name="Would you recommend this class to others?">
      <sharedItems containsString="0" containsBlank="1" count="1">
        <m/>
      </sharedItems>
    </cacheField>
    <cacheField name="What grade do you expect in this class?">
      <sharedItems containsString="0" containsBlank="1" count="1">
        <m/>
      </sharedItems>
    </cacheField>
    <cacheField name="If tech started offering Media Comp II, would you most likely take it:">
      <sharedItems containsBlank="1" containsMixedTypes="1" containsNumber="1" containsInteger="1" count="8">
        <n v="4"/>
        <n v="1"/>
        <n v="3"/>
        <s v="1,2"/>
        <s v="1,2,3"/>
        <n v="5"/>
        <n v="2"/>
        <m/>
      </sharedItems>
    </cacheField>
    <cacheField name="explanation of 17">
      <sharedItems containsBlank="1" containsMixedTypes="0" count="13">
        <s v="I don't have time for this stuff w/my major!"/>
        <m/>
        <s v="It's not that the class is bad, I just want to be an architect and have no time or interest in computer science. "/>
        <s v="But it would be a lot of fun!"/>
        <s v="If I had to take more than one CS, yes. But since I only havve to take 1 CS, nope!"/>
        <s v="I really enjoyed CS1315- I feel it was one of the most applicable classes at Tech."/>
        <s v="It's fun, but it's really hard and not my cup of tea. "/>
        <s v="Not to say I didn't enjoy the class. It would be the perfect class to complete my CS requirement."/>
        <s v="I like Mark! :-)"/>
        <s v="I would like to learn more about CS and programming."/>
        <s v="I'd rather stick a fork in my eye."/>
        <s v="I do not need to take any more CS courses. "/>
        <s v="Please do it. "/>
      </sharedItems>
    </cacheField>
  </cacheFields>
</pivotCacheDefinition>
</file>

<file path=xl/pivotCache/pivotCacheDefinition2.xml><?xml version="1.0" encoding="utf-8"?>
<pivotCacheDefinition xmlns="http://schemas.openxmlformats.org/spreadsheetml/2006/main" xmlns:r="http://schemas.openxmlformats.org/officeDocument/2006/relationships" r:id="rId1" createdVersion="3" recordCount="0" refreshedVersion="3">
  <cacheSource type="worksheet">
    <worksheetSource ref="A3:S104" sheet="Sheet1"/>
  </cacheSource>
  <cacheFields count="19">
    <cacheField name="Survey #">
      <sharedItems containsSemiMixedTypes="0" containsString="0" containsMixedTypes="0" containsNumber="1" containsInteger="1"/>
    </cacheField>
    <cacheField name="In which course are you enrolled?">
      <sharedItems containsSemiMixedTypes="0" containsString="0" containsMixedTypes="0" containsNumber="1" containsInteger="1" count="3">
        <n v="2"/>
        <n v="1"/>
        <n v="3"/>
      </sharedItems>
    </cacheField>
    <cacheField name="In which college is your major?">
      <sharedItems containsMixedTypes="1" containsNumber="1" containsInteger="1" count="7">
        <n v="1"/>
        <n v="4"/>
        <s v=" "/>
        <n v="5"/>
        <s v="4,6"/>
        <n v="6"/>
        <n v="3"/>
      </sharedItems>
    </cacheField>
    <cacheField name="What is your gender?">
      <sharedItems containsMixedTypes="1" containsNumber="1" containsInteger="1" count="3">
        <n v="1"/>
        <n v="2"/>
        <s v=" "/>
      </sharedItems>
    </cacheField>
    <cacheField name="What is your ethnicity?">
      <sharedItems containsMixedTypes="1" containsNumber="1" containsInteger="1" count="5">
        <n v="4"/>
        <n v="1"/>
        <n v="2"/>
        <n v="3"/>
        <s v=" "/>
      </sharedItems>
    </cacheField>
    <cacheField name="What is computer science to you? ">
      <sharedItems containsMixedTypes="0"/>
    </cacheField>
    <cacheField name="What did you get out of this class?">
      <sharedItems containsMixedTypes="0"/>
    </cacheField>
    <cacheField name="Did you learn to program? ">
      <sharedItems containsMixedTypes="1" containsNumber="1" containsInteger="1" count="6">
        <n v="1"/>
        <n v="2"/>
        <s v="sortof"/>
        <s v=" "/>
        <s v="Iguess?"/>
        <s v="alittle"/>
      </sharedItems>
    </cacheField>
    <cacheField name="How would you rate your programming skills before you started this class? ">
      <sharedItems containsSemiMixedTypes="0" containsString="0" containsMixedTypes="0" containsNumber="1" containsInteger="1" count="4">
        <n v="1"/>
        <n v="2"/>
        <n v="4"/>
        <n v="3"/>
      </sharedItems>
    </cacheField>
    <cacheField name="How would you rate your programming skills now?">
      <sharedItems containsSemiMixedTypes="0" containsString="0" containsMixedTypes="0" containsNumber="1" count="6">
        <n v="3"/>
        <n v="4"/>
        <n v="1"/>
        <n v="2"/>
        <n v="5"/>
        <n v="2.5"/>
      </sharedItems>
    </cacheField>
    <cacheField name="Will you ever use programming again in the future? ">
      <sharedItems containsMixedTypes="1" containsNumber="1" containsInteger="1" count="6">
        <n v="2"/>
        <s v="maybe"/>
        <n v="1"/>
        <s v="possibly"/>
        <s v="?"/>
        <s v=" "/>
      </sharedItems>
    </cacheField>
    <cacheField name="How prevalent do you believe cheating was in this course?">
      <sharedItems containsMixedTypes="1" containsNumber="1" count="7">
        <n v="4"/>
        <n v="2"/>
        <n v="3"/>
        <n v="5"/>
        <n v="1"/>
        <s v=" "/>
        <n v="1.5"/>
      </sharedItems>
    </cacheField>
    <cacheField name="What is the one thing that absolutely needs to change about this class? ">
      <sharedItems containsMixedTypes="1" containsNumber="1" containsInteger="1"/>
    </cacheField>
    <cacheField name="What is the one thing that absolutely must stay?">
      <sharedItems containsMixedTypes="0"/>
    </cacheField>
    <cacheField name="Do you plan to take any other CS classes after this class? ">
      <sharedItems containsMixedTypes="1" containsNumber="1" containsInteger="1" count="5">
        <n v="2"/>
        <n v="1"/>
        <s v="maybe"/>
        <s v="possibly"/>
        <s v=" "/>
      </sharedItems>
    </cacheField>
    <cacheField name="Would you recommend this class to others?">
      <sharedItems containsMixedTypes="1" containsNumber="1" containsInteger="1" count="4">
        <n v="2"/>
        <n v="1"/>
        <s v="possibly"/>
        <s v=" "/>
      </sharedItems>
    </cacheField>
    <cacheField name="What grade do you expect in this class?">
      <sharedItems containsMixedTypes="1" containsNumber="1" containsInteger="1" count="9">
        <n v="1"/>
        <s v="2 or 3"/>
        <n v="2"/>
        <s v="1 or 2"/>
        <n v="3"/>
        <s v="3 or 4"/>
        <n v="4"/>
        <s v=" "/>
        <n v="80"/>
      </sharedItems>
    </cacheField>
    <cacheField name="If tech started offering Media Comp II, would you most likely take it:">
      <sharedItems containsMixedTypes="1" containsNumber="1" containsInteger="1" count="8">
        <n v="4"/>
        <n v="1"/>
        <n v="3"/>
        <s v="1,2"/>
        <s v="1,2,3"/>
        <n v="5"/>
        <n v="2"/>
        <s v=" "/>
      </sharedItems>
    </cacheField>
    <cacheField name="explanation of 17">
      <sharedItems containsMixedTypes="0" count="13">
        <s v="I don't have time for this stuff w/my major!"/>
        <s v=" "/>
        <s v="It's not that the class is bad, I just want to be an architect and have no time or interest in computer science. "/>
        <s v="But it would be a lot of fun!"/>
        <s v="If I had to take more than one CS, yes. But since I only havve to take 1 CS, nope!"/>
        <s v="I really enjoyed CS1315- I feel it was one of the most applicable classes at Tech."/>
        <s v="It's fun, but it's really hard and not my cup of tea. "/>
        <s v="Not to say I didn't enjoy the class. It would be the perfect class to complete my CS requirement."/>
        <s v="I like Mark! :-)"/>
        <s v="I would like to learn more about CS and programming."/>
        <s v="I'd rather stick a fork in my eye."/>
        <s v="I do not need to take any more CS courses. "/>
        <s v="Please do it. "/>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Cache/pivotCacheRecords2.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2.xml" /></Relationships>
</file>

<file path=xl/pivotTables/pivotTable1.xml><?xml version="1.0" encoding="utf-8"?>
<pivotTableDefinition xmlns="http://schemas.openxmlformats.org/spreadsheetml/2006/main" name="PivotTable3"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4:H43" firstHeaderRow="1" firstDataRow="2" firstDataCol="2"/>
  <pivotFields count="19">
    <pivotField compact="0" outline="0" subtotalTop="0" showAll="0"/>
    <pivotField axis="axisRow" compact="0" outline="0" subtotalTop="0" showAll="0">
      <items count="4">
        <item n="CS 1321" x="1"/>
        <item n="CS 1315" x="0"/>
        <item n="COE 1361" x="2"/>
        <item t="default"/>
      </items>
    </pivotField>
    <pivotField compact="0" outline="0" subtotalTop="0" showAll="0"/>
    <pivotField compact="0" outline="0" subtotalTop="0" showAll="0"/>
    <pivotField axis="axisCol" dataField="1" compact="0" outline="0" subtotalTop="0" showAll="0">
      <items count="6">
        <item n="African -Am" x="1"/>
        <item n="Asian" x="2"/>
        <item n="Caucasian" x="3"/>
        <item n="Other" x="0"/>
        <item n="blank"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4"/>
  </colFields>
  <colItems count="6">
    <i>
      <x/>
    </i>
    <i>
      <x v="1"/>
    </i>
    <i>
      <x v="2"/>
    </i>
    <i>
      <x v="3"/>
    </i>
    <i>
      <x v="4"/>
    </i>
    <i t="grand">
      <x/>
    </i>
  </colItems>
  <dataFields count="2">
    <dataField name="Raw Count" fld="4" subtotal="count" baseField="0" baseItem="0"/>
    <dataField name="% of class" fld="4" subtotal="count" showDataAs="percentOfRow" baseField="0" baseItem="0" numFmtId="164"/>
  </dataFields>
  <formats count="7">
    <format dxfId="0">
      <pivotArea outline="0" fieldPosition="0" dataOnly="0" labelOnly="1">
        <references count="1">
          <reference field="1" count="2">
            <x v="0"/>
            <x v="1"/>
          </reference>
        </references>
      </pivotArea>
    </format>
    <format dxfId="1">
      <pivotArea outline="0" fieldPosition="0">
        <references count="3">
          <reference field="4294967294" count="1">
            <x v="1"/>
          </reference>
          <reference field="1" count="1">
            <x v="2"/>
          </reference>
          <reference field="4" count="0"/>
        </references>
      </pivotArea>
    </format>
    <format dxfId="1">
      <pivotArea outline="0" fieldPosition="0" dataOnly="0" labelOnly="1">
        <references count="2">
          <reference field="4294967294" count="1">
            <x v="1"/>
          </reference>
          <reference field="1" count="1">
            <x v="2"/>
          </reference>
        </references>
      </pivotArea>
    </format>
    <format dxfId="1">
      <pivotArea outline="0" fieldPosition="0">
        <references count="3">
          <reference field="4294967294" count="1">
            <x v="1"/>
          </reference>
          <reference field="1" count="1">
            <x v="1"/>
          </reference>
          <reference field="4" count="0"/>
        </references>
      </pivotArea>
    </format>
    <format dxfId="1">
      <pivotArea outline="0" fieldPosition="0" dataOnly="0" labelOnly="1">
        <references count="2">
          <reference field="4294967294" count="1">
            <x v="1"/>
          </reference>
          <reference field="1" count="1">
            <x v="1"/>
          </reference>
        </references>
      </pivotArea>
    </format>
    <format dxfId="1">
      <pivotArea outline="0" fieldPosition="0">
        <references count="3">
          <reference field="4294967294" count="1">
            <x v="1"/>
          </reference>
          <reference field="1" count="1">
            <x v="0"/>
          </reference>
          <reference field="4" count="0"/>
        </references>
      </pivotArea>
    </format>
    <format dxfId="1">
      <pivotArea outline="0" fieldPosition="0" dataOnly="0" labelOnly="1">
        <references count="2">
          <reference field="4294967294" count="1">
            <x v="1"/>
          </reference>
          <reference field="1" count="1">
            <x v="0"/>
          </reference>
        </references>
      </pivotArea>
    </format>
  </formats>
  <pivotTableStyleInfo showRowHeaders="1" showColHeaders="1" showRowStripes="0" showColStripes="0" showLastColumn="1"/>
</pivotTableDefinition>
</file>

<file path=xl/pivotTables/pivotTable10.xml><?xml version="1.0" encoding="utf-8"?>
<pivotTableDefinition xmlns="http://schemas.openxmlformats.org/spreadsheetml/2006/main" name="PivotTable7"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8:G31" firstHeaderRow="1" firstDataRow="2" firstDataCol="2"/>
  <pivotFields count="19">
    <pivotField compact="0" outline="0" subtotalTop="0" showAll="0"/>
    <pivotField axis="axisRow" compact="0" outline="0" subtotalTop="0" showAll="0">
      <items count="4">
        <item n="CS 1321" x="1"/>
        <item n="CS 1315" x="0"/>
        <item n="COE 1361 "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5">
        <item x="0"/>
        <item x="1"/>
        <item x="3"/>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12">
    <i>
      <x/>
      <x/>
    </i>
    <i i="1" r="1">
      <x v="1"/>
    </i>
    <i i="2" r="1">
      <x v="2"/>
    </i>
    <i>
      <x v="1"/>
      <x/>
    </i>
    <i i="1" r="1">
      <x v="1"/>
    </i>
    <i i="2" r="1">
      <x v="2"/>
    </i>
    <i>
      <x v="2"/>
      <x/>
    </i>
    <i i="1" r="1">
      <x v="1"/>
    </i>
    <i i="2" r="1">
      <x v="2"/>
    </i>
    <i t="grand">
      <x/>
    </i>
    <i t="grand" i="1">
      <x/>
    </i>
    <i t="grand" i="2">
      <x/>
    </i>
  </rowItems>
  <colFields count="1">
    <field x="8"/>
  </colFields>
  <colItems count="5">
    <i>
      <x/>
    </i>
    <i>
      <x v="1"/>
    </i>
    <i>
      <x v="2"/>
    </i>
    <i>
      <x v="3"/>
    </i>
    <i t="grand">
      <x/>
    </i>
  </colItems>
  <dataFields count="3">
    <dataField name="Raw Count" fld="8" subtotal="count" baseField="0" baseItem="0"/>
    <dataField name="Std Deviation" fld="8" subtotal="stdDev" baseField="0" baseItem="0"/>
    <dataField name="Average" fld="8" subtotal="average" baseField="0" baseItem="0" numFmtId="2"/>
  </dataFields>
  <formats count="5">
    <format dxfId="7">
      <pivotArea outline="0" fieldPosition="0">
        <references count="1">
          <reference field="4294967294" count="1">
            <x v="2"/>
          </reference>
        </references>
      </pivotArea>
    </format>
    <format dxfId="5">
      <pivotArea outline="0" fieldPosition="0" axis="axisRow" field="1" grandCol="1">
        <references count="2">
          <reference field="4294967294" count="1">
            <x v="2"/>
          </reference>
          <reference field="1" count="1">
            <x v="2"/>
          </reference>
        </references>
      </pivotArea>
    </format>
    <format dxfId="5">
      <pivotArea outline="0" fieldPosition="0" axis="axisRow" field="1" grandCol="1">
        <references count="2">
          <reference field="4294967294" count="1">
            <x v="2"/>
          </reference>
          <reference field="1" count="1">
            <x v="1"/>
          </reference>
        </references>
      </pivotArea>
    </format>
    <format dxfId="5">
      <pivotArea outline="0" fieldPosition="0" axis="axisRow" field="1" grandCol="1">
        <references count="2">
          <reference field="4294967294" count="1">
            <x v="2"/>
          </reference>
          <reference field="1" count="1">
            <x v="0"/>
          </reference>
        </references>
      </pivotArea>
    </format>
    <format dxfId="4">
      <pivotArea outline="0" fieldPosition="0" dataOnly="0" type="all"/>
    </format>
  </formats>
  <pivotTableStyleInfo showRowHeaders="1" showColHeaders="1" showRowStripes="0" showColStripes="0" showLastColumn="1"/>
</pivotTableDefinition>
</file>

<file path=xl/pivotTables/pivotTable11.xml><?xml version="1.0" encoding="utf-8"?>
<pivotTableDefinition xmlns="http://schemas.openxmlformats.org/spreadsheetml/2006/main" name="PivotTable8"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6:I49" firstHeaderRow="1" firstDataRow="2" firstDataCol="2" rowPageCount="1" colPageCount="1"/>
  <pivotFields count="19">
    <pivotField compact="0" outline="0" subtotalTop="0" showAll="0"/>
    <pivotField axis="axisRow" compact="0" outline="0" subtotalTop="0" showAll="0">
      <items count="4">
        <item n="1321" x="1"/>
        <item n="1315" x="0"/>
        <item n="1361" x="2"/>
        <item t="default"/>
      </items>
    </pivotField>
    <pivotField compact="0" outline="0" subtotalTop="0" showAll="0"/>
    <pivotField axis="axisPage" compact="0" outline="0" subtotalTop="0" showAll="0">
      <items count="4">
        <item n="female" x="0"/>
        <item n="male"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7">
        <item x="2"/>
        <item x="3"/>
        <item x="5"/>
        <item x="0"/>
        <item x="1"/>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12">
    <i>
      <x/>
      <x/>
    </i>
    <i i="1" r="1">
      <x v="1"/>
    </i>
    <i i="2" r="1">
      <x v="2"/>
    </i>
    <i>
      <x v="1"/>
      <x/>
    </i>
    <i i="1" r="1">
      <x v="1"/>
    </i>
    <i i="2" r="1">
      <x v="2"/>
    </i>
    <i>
      <x v="2"/>
      <x/>
    </i>
    <i i="1" r="1">
      <x v="1"/>
    </i>
    <i i="2" r="1">
      <x v="2"/>
    </i>
    <i t="grand">
      <x/>
    </i>
    <i t="grand" i="1">
      <x/>
    </i>
    <i t="grand" i="2">
      <x/>
    </i>
  </rowItems>
  <colFields count="1">
    <field x="9"/>
  </colFields>
  <colItems count="7">
    <i>
      <x/>
    </i>
    <i>
      <x v="1"/>
    </i>
    <i>
      <x v="2"/>
    </i>
    <i>
      <x v="3"/>
    </i>
    <i>
      <x v="4"/>
    </i>
    <i>
      <x v="5"/>
    </i>
    <i t="grand">
      <x/>
    </i>
  </colItems>
  <pageFields count="1">
    <pageField fld="3" hier="0"/>
  </pageFields>
  <dataFields count="3">
    <dataField name="Raw Count" fld="9" subtotal="count" baseField="0" baseItem="0"/>
    <dataField name="Std Deviation" fld="9" subtotal="stdDev" baseField="0" baseItem="0"/>
    <dataField name="Average" fld="9" subtotal="average" baseField="0" baseItem="0" numFmtId="2"/>
  </dataFields>
  <formats count="8">
    <format dxfId="7">
      <pivotArea outline="0" fieldPosition="0">
        <references count="1">
          <reference field="4294967294" count="1">
            <x v="2"/>
          </reference>
        </references>
      </pivotArea>
    </format>
    <format dxfId="5">
      <pivotArea outline="0" fieldPosition="0" axis="axisRow" field="1" grandCol="1">
        <references count="2">
          <reference field="4294967294" count="1">
            <x v="2"/>
          </reference>
          <reference field="1" count="1">
            <x v="0"/>
          </reference>
        </references>
      </pivotArea>
    </format>
    <format dxfId="5">
      <pivotArea outline="0" fieldPosition="0" axis="axisRow" field="1" grandCol="1">
        <references count="2">
          <reference field="4294967294" count="1">
            <x v="2"/>
          </reference>
          <reference field="1" count="1">
            <x v="1"/>
          </reference>
        </references>
      </pivotArea>
    </format>
    <format dxfId="5">
      <pivotArea outline="0" fieldPosition="0" axis="axisRow" field="1" grandCol="1">
        <references count="2">
          <reference field="4294967294" count="1">
            <x v="2"/>
          </reference>
          <reference field="1" count="1">
            <x v="2"/>
          </reference>
        </references>
      </pivotArea>
    </format>
    <format dxfId="5">
      <pivotArea outline="0" fieldPosition="0" dataOnly="0" labelOnly="1">
        <references count="2">
          <reference field="4294967294" count="1">
            <x v="2"/>
          </reference>
          <reference field="1" count="1">
            <x v="0"/>
          </reference>
        </references>
      </pivotArea>
    </format>
    <format dxfId="5">
      <pivotArea outline="0" fieldPosition="0" dataOnly="0" labelOnly="1">
        <references count="2">
          <reference field="4294967294" count="1">
            <x v="2"/>
          </reference>
          <reference field="1" count="1">
            <x v="1"/>
          </reference>
        </references>
      </pivotArea>
    </format>
    <format dxfId="5">
      <pivotArea outline="0" fieldPosition="0" dataOnly="0" labelOnly="1">
        <references count="2">
          <reference field="4294967294" count="1">
            <x v="2"/>
          </reference>
          <reference field="1" count="1">
            <x v="2"/>
          </reference>
        </references>
      </pivotArea>
    </format>
    <format dxfId="4">
      <pivotArea outline="0" fieldPosition="0" dataOnly="0" type="all"/>
    </format>
  </formats>
  <pivotTableStyleInfo showRowHeaders="1" showColHeaders="1" showRowStripes="0" showColStripes="0" showLastColumn="1"/>
</pivotTableDefinition>
</file>

<file path=xl/pivotTables/pivotTable12.xml><?xml version="1.0" encoding="utf-8"?>
<pivotTableDefinition xmlns="http://schemas.openxmlformats.org/spreadsheetml/2006/main" name="PivotTable4"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I13" firstHeaderRow="1" firstDataRow="2" firstDataCol="2" rowPageCount="1" colPageCount="1"/>
  <pivotFields count="19">
    <pivotField compact="0" outline="0" subtotalTop="0" showAll="0"/>
    <pivotField axis="axisRow" compact="0" outline="0" subtotalTop="0" showAll="0">
      <items count="4">
        <item n="CS 1321" x="1"/>
        <item n="CS 1315" x="0"/>
        <item n="COE 1361" x="2"/>
        <item t="default"/>
      </items>
    </pivotField>
    <pivotField compact="0" outline="0" subtotalTop="0" showAll="0"/>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axis="axisCol" dataField="1" compact="0" outline="0" subtotalTop="0" showAll="0">
      <items count="7">
        <item n="yes" x="0"/>
        <item n="no" x="1"/>
        <item n="blank" x="3"/>
        <item n="a little" x="5"/>
        <item n="I guess?" x="4"/>
        <item n="sort of"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7"/>
  </colFields>
  <colItems count="7">
    <i>
      <x/>
    </i>
    <i>
      <x v="1"/>
    </i>
    <i>
      <x v="2"/>
    </i>
    <i>
      <x v="3"/>
    </i>
    <i>
      <x v="4"/>
    </i>
    <i>
      <x v="5"/>
    </i>
    <i t="grand">
      <x/>
    </i>
  </colItems>
  <pageFields count="1">
    <pageField fld="3" hier="0"/>
  </pageFields>
  <dataFields count="2">
    <dataField name="Raw Count" fld="7" subtotal="count" baseField="0" baseItem="0"/>
    <dataField name="% of class" fld="7" subtotal="count" showDataAs="percentOfRow" baseField="0" baseItem="0" numFmtId="164"/>
  </dataFields>
  <formats count="1">
    <format dxfId="4">
      <pivotArea outline="0" fieldPosition="0" dataOnly="0" type="all"/>
    </format>
  </formats>
  <pivotTableStyleInfo showRowHeaders="1" showColHeaders="1" showRowStripes="0" showColStripes="0" showLastColumn="1"/>
</pivotTableDefinition>
</file>

<file path=xl/pivotTables/pivotTable13.xml><?xml version="1.0" encoding="utf-8"?>
<pivotTableDefinition xmlns="http://schemas.openxmlformats.org/spreadsheetml/2006/main" name="PivotTable4" cacheId="2"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4:C22" firstHeaderRow="1" firstDataRow="1" firstDataCol="2" rowPageCount="2" colPageCount="1"/>
  <pivotFields count="19">
    <pivotField compact="0" outline="0" subtotalTop="0" showAll="0"/>
    <pivotField compact="0" outline="0" subtotalTop="0" showAll="0"/>
    <pivotField axis="axisPage" compact="0" outline="0" subtotalTop="0" showAll="0">
      <items count="7">
        <item n="Architecture" x="0"/>
        <item n="Ivan Allan" x="1"/>
        <item n="Management" x="3"/>
        <item n="Sciences" x="5"/>
        <item n="Ivan Allan and Sciences" x="4"/>
        <item x="2"/>
        <item t="default"/>
      </items>
    </pivotField>
    <pivotField axis="axisPage" compact="0" outline="0" subtotalTop="0" showAll="0">
      <items count="4">
        <item n="female" x="0"/>
        <item n="male"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Row" dataField="1" compact="0" outline="0" subtotalTop="0" showAll="0">
      <items count="9">
        <item n="to fulfill requirement" x="1"/>
        <item n="for fun" x="6"/>
        <item n="to learn useful things" x="2"/>
        <item n="wouldn't take it" x="0"/>
        <item n="not sure" x="5"/>
        <item x="3"/>
        <item x="4"/>
        <item x="7"/>
        <item t="default"/>
      </items>
    </pivotField>
    <pivotField compact="0" outline="0" subtotalTop="0" showAll="0"/>
  </pivotFields>
  <rowFields count="2">
    <field x="17"/>
    <field x="-2"/>
  </rowFields>
  <rowItems count="18">
    <i>
      <x/>
      <x/>
    </i>
    <i i="1" r="1">
      <x v="1"/>
    </i>
    <i>
      <x v="1"/>
      <x/>
    </i>
    <i i="1" r="1">
      <x v="1"/>
    </i>
    <i>
      <x v="2"/>
      <x/>
    </i>
    <i i="1" r="1">
      <x v="1"/>
    </i>
    <i>
      <x v="3"/>
      <x/>
    </i>
    <i i="1" r="1">
      <x v="1"/>
    </i>
    <i>
      <x v="4"/>
      <x/>
    </i>
    <i i="1" r="1">
      <x v="1"/>
    </i>
    <i>
      <x v="5"/>
      <x/>
    </i>
    <i i="1" r="1">
      <x v="1"/>
    </i>
    <i>
      <x v="6"/>
      <x/>
    </i>
    <i i="1" r="1">
      <x v="1"/>
    </i>
    <i>
      <x v="7"/>
      <x/>
    </i>
    <i i="1" r="1">
      <x v="1"/>
    </i>
    <i t="grand">
      <x/>
    </i>
    <i t="grand" i="1">
      <x/>
    </i>
  </rowItems>
  <colItems count="1">
    <i/>
  </colItems>
  <pageFields count="2">
    <pageField fld="2" hier="0"/>
    <pageField fld="3" hier="0"/>
  </pageFields>
  <dataFields count="2">
    <dataField name="Raw Count" fld="17" subtotal="count" baseField="0" baseItem="0"/>
    <dataField name="%" fld="17" subtotal="count" showDataAs="percentOfCol" baseField="0" baseItem="0" numFmtId="164"/>
  </dataFields>
  <formats count="9">
    <format dxfId="8">
      <pivotArea outline="0" fieldPosition="0">
        <references count="1">
          <reference field="17" count="4">
            <x v="1"/>
            <x v="2"/>
            <x v="3"/>
            <x v="4"/>
          </reference>
        </references>
      </pivotArea>
    </format>
    <format dxfId="9">
      <pivotArea outline="0" fieldPosition="0" axis="axisRow" dataOnly="0" field="17" labelOnly="1" type="button"/>
    </format>
    <format dxfId="8">
      <pivotArea outline="0" fieldPosition="0">
        <references count="1">
          <reference field="17" count="2">
            <x v="5"/>
            <x v="6"/>
          </reference>
        </references>
      </pivotArea>
    </format>
    <format dxfId="8">
      <pivotArea outline="0" fieldPosition="0" dataOnly="0" labelOnly="1">
        <references count="1">
          <reference field="17" count="2">
            <x v="5"/>
            <x v="6"/>
          </reference>
        </references>
      </pivotArea>
    </format>
    <format dxfId="8">
      <pivotArea outline="0" fieldPosition="0" dataOnly="0" labelOnly="1">
        <references count="2">
          <reference field="4294967294" count="0"/>
          <reference field="17" count="1">
            <x v="5"/>
          </reference>
        </references>
      </pivotArea>
    </format>
    <format dxfId="8">
      <pivotArea outline="0" fieldPosition="0" dataOnly="0" labelOnly="1">
        <references count="2">
          <reference field="4294967294" count="0"/>
          <reference field="17" count="1">
            <x v="6"/>
          </reference>
        </references>
      </pivotArea>
    </format>
    <format dxfId="8">
      <pivotArea outline="0" fieldPosition="0">
        <references count="1">
          <reference field="17" count="3">
            <x v="0"/>
            <x v="1"/>
            <x v="2"/>
          </reference>
        </references>
      </pivotArea>
    </format>
    <format dxfId="8">
      <pivotArea outline="0" fieldPosition="0">
        <references count="1">
          <reference field="17" count="2">
            <x v="3"/>
            <x v="4"/>
          </reference>
        </references>
      </pivotArea>
    </format>
    <format dxfId="8">
      <pivotArea outline="0" fieldPosition="0">
        <references count="2">
          <reference field="4294967294" count="1">
            <x v="0"/>
          </reference>
          <reference field="17" count="1">
            <x v="5"/>
          </reference>
        </references>
      </pivotArea>
    </format>
  </formats>
  <pivotTableStyleInfo showRowHeaders="1" showColHeaders="1" showRowStripes="0" showColStripes="0" showLastColumn="1"/>
</pivotTableDefinition>
</file>

<file path=xl/pivotTables/pivotTable2.xml><?xml version="1.0" encoding="utf-8"?>
<pivotTableDefinition xmlns="http://schemas.openxmlformats.org/spreadsheetml/2006/main" name="PivotTable2"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9:J28" firstHeaderRow="1" firstDataRow="2" firstDataCol="2"/>
  <pivotFields count="19">
    <pivotField compact="0" outline="0" subtotalTop="0" showAll="0"/>
    <pivotField axis="axisRow" compact="0" outline="0" subtotalTop="0" showAll="0">
      <items count="4">
        <item n="CS 1321" x="1"/>
        <item n="CS1315" x="0"/>
        <item n="COE 1361" x="2"/>
        <item t="default"/>
      </items>
    </pivotField>
    <pivotField axis="axisCol" dataField="1" compact="0" outline="0" subtotalTop="0" showAll="0">
      <items count="8">
        <item n="Architecture" x="0"/>
        <item n="Engineering" x="6"/>
        <item n="Ivan Allen" x="1"/>
        <item n="Management" x="3"/>
        <item n="Sciences" x="5"/>
        <item n="Ivan Allen and Sciences" x="4"/>
        <item n="blank"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2"/>
  </colFields>
  <colItems count="8">
    <i>
      <x/>
    </i>
    <i>
      <x v="1"/>
    </i>
    <i>
      <x v="2"/>
    </i>
    <i>
      <x v="3"/>
    </i>
    <i>
      <x v="4"/>
    </i>
    <i>
      <x v="5"/>
    </i>
    <i>
      <x v="6"/>
    </i>
    <i t="grand">
      <x/>
    </i>
  </colItems>
  <dataFields count="2">
    <dataField name="Raw Count" fld="2" subtotal="count" baseField="0" baseItem="0"/>
    <dataField name="% of class" fld="2" subtotal="count" showDataAs="percentOfRow" baseField="0" baseItem="0" numFmtId="164"/>
  </dataFields>
  <formats count="8">
    <format dxfId="0">
      <pivotArea outline="0" fieldPosition="0" dataOnly="0" labelOnly="1">
        <references count="1">
          <reference field="1" count="2">
            <x v="0"/>
            <x v="1"/>
          </reference>
        </references>
      </pivotArea>
    </format>
    <format dxfId="2">
      <pivotArea outline="0" fieldPosition="0">
        <references count="1">
          <reference field="4294967294" count="1">
            <x v="1"/>
          </reference>
        </references>
      </pivotArea>
    </format>
    <format dxfId="3">
      <pivotArea outline="0" fieldPosition="0">
        <references count="3">
          <reference field="4294967294" count="1">
            <x v="1"/>
          </reference>
          <reference field="1" count="1">
            <x v="0"/>
          </reference>
          <reference field="2" count="0"/>
        </references>
      </pivotArea>
    </format>
    <format dxfId="3">
      <pivotArea outline="0" fieldPosition="0">
        <references count="3">
          <reference field="4294967294" count="1">
            <x v="1"/>
          </reference>
          <reference field="1" count="1">
            <x v="1"/>
          </reference>
          <reference field="2" count="0"/>
        </references>
      </pivotArea>
    </format>
    <format dxfId="3">
      <pivotArea outline="0" fieldPosition="0" dataOnly="0" labelOnly="1">
        <references count="2">
          <reference field="4294967294" count="1">
            <x v="1"/>
          </reference>
          <reference field="1" count="1">
            <x v="0"/>
          </reference>
        </references>
      </pivotArea>
    </format>
    <format dxfId="3">
      <pivotArea outline="0" fieldPosition="0" dataOnly="0" labelOnly="1">
        <references count="2">
          <reference field="4294967294" count="1">
            <x v="1"/>
          </reference>
          <reference field="1" count="1">
            <x v="1"/>
          </reference>
        </references>
      </pivotArea>
    </format>
    <format dxfId="3">
      <pivotArea outline="0" fieldPosition="0">
        <references count="3">
          <reference field="4294967294" count="1">
            <x v="1"/>
          </reference>
          <reference field="1" count="1">
            <x v="2"/>
          </reference>
          <reference field="2" count="0"/>
        </references>
      </pivotArea>
    </format>
    <format dxfId="3">
      <pivotArea outline="0" fieldPosition="0" dataOnly="0" labelOnly="1">
        <references count="2">
          <reference field="4294967294" count="1">
            <x v="1"/>
          </reference>
          <reference field="1" count="1">
            <x v="2"/>
          </reference>
        </references>
      </pivotArea>
    </format>
  </formats>
  <pivotTableStyleInfo showRowHeaders="1" showColHeaders="1" showRowStripes="0" showColStripes="0" showLastColumn="1"/>
</pivotTableDefinition>
</file>

<file path=xl/pivotTables/pivotTable3.xml><?xml version="1.0" encoding="utf-8"?>
<pivotTableDefinition xmlns="http://schemas.openxmlformats.org/spreadsheetml/2006/main" name="PivotTable1"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3:F12" firstHeaderRow="1" firstDataRow="2" firstDataCol="2"/>
  <pivotFields count="19">
    <pivotField compact="0" outline="0" subtotalTop="0" showAll="0"/>
    <pivotField axis="axisRow" dataField="1" compact="0" outline="0" subtotalTop="0" showAll="0">
      <items count="4">
        <item n="CS1321" x="1"/>
        <item n="CS1315" x="0"/>
        <item n="COE1361" x="2"/>
        <item t="default"/>
      </items>
    </pivotField>
    <pivotField compact="0" outline="0" subtotalTop="0" showAll="0"/>
    <pivotField axis="axisCol" dataField="1" compact="0" outline="0" subtotalTop="0" showAll="0">
      <items count="4">
        <item n="female" x="0"/>
        <item n="male" x="1"/>
        <item n="blank"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3"/>
  </colFields>
  <colItems count="4">
    <i>
      <x/>
    </i>
    <i>
      <x v="1"/>
    </i>
    <i>
      <x v="2"/>
    </i>
    <i t="grand">
      <x/>
    </i>
  </colItems>
  <dataFields count="2">
    <dataField name="Raw Count" fld="1" subtotal="count" baseField="0" baseItem="0"/>
    <dataField name="% of class" fld="3" subtotal="count" showDataAs="percentOfRow" baseField="0" baseItem="0" numFmtId="164"/>
  </dataFields>
  <formats count="8">
    <format dxfId="0">
      <pivotArea outline="0" fieldPosition="0" dataOnly="0" labelOnly="1">
        <references count="1">
          <reference field="1" count="3">
            <x v="0"/>
            <x v="1"/>
            <x v="2"/>
          </reference>
        </references>
      </pivotArea>
    </format>
    <format dxfId="2">
      <pivotArea outline="0" fieldPosition="0">
        <references count="1">
          <reference field="4294967294" count="1">
            <x v="1"/>
          </reference>
        </references>
      </pivotArea>
    </format>
    <format dxfId="3">
      <pivotArea outline="0" fieldPosition="0">
        <references count="3">
          <reference field="4294967294" count="1">
            <x v="1"/>
          </reference>
          <reference field="1" count="1">
            <x v="0"/>
          </reference>
          <reference field="3" count="2">
            <x v="0"/>
            <x v="1"/>
          </reference>
        </references>
      </pivotArea>
    </format>
    <format dxfId="3">
      <pivotArea outline="0" fieldPosition="0" dataOnly="0" labelOnly="1">
        <references count="2">
          <reference field="4294967294" count="1">
            <x v="1"/>
          </reference>
          <reference field="1" count="1">
            <x v="0"/>
          </reference>
        </references>
      </pivotArea>
    </format>
    <format dxfId="3">
      <pivotArea outline="0" fieldPosition="0">
        <references count="3">
          <reference field="4294967294" count="1">
            <x v="1"/>
          </reference>
          <reference field="1" count="1">
            <x v="1"/>
          </reference>
          <reference field="3" count="2">
            <x v="0"/>
            <x v="1"/>
          </reference>
        </references>
      </pivotArea>
    </format>
    <format dxfId="3">
      <pivotArea outline="0" fieldPosition="0" dataOnly="0" labelOnly="1">
        <references count="2">
          <reference field="4294967294" count="1">
            <x v="1"/>
          </reference>
          <reference field="1" count="1">
            <x v="1"/>
          </reference>
        </references>
      </pivotArea>
    </format>
    <format dxfId="3">
      <pivotArea outline="0" fieldPosition="0">
        <references count="3">
          <reference field="4294967294" count="1">
            <x v="1"/>
          </reference>
          <reference field="1" count="1">
            <x v="2"/>
          </reference>
          <reference field="3" count="2">
            <x v="0"/>
            <x v="1"/>
          </reference>
        </references>
      </pivotArea>
    </format>
    <format dxfId="3">
      <pivotArea outline="0" fieldPosition="0" dataOnly="0" labelOnly="1">
        <references count="2">
          <reference field="4294967294" count="1">
            <x v="1"/>
          </reference>
          <reference field="1" count="1">
            <x v="2"/>
          </reference>
        </references>
      </pivotArea>
    </format>
  </formats>
  <pivotTableStyleInfo showRowHeaders="1" showColHeaders="1" showRowStripes="0" showColStripes="0" showLastColumn="1"/>
</pivotTableDefinition>
</file>

<file path=xl/pivotTables/pivotTable4.xml><?xml version="1.0" encoding="utf-8"?>
<pivotTableDefinition xmlns="http://schemas.openxmlformats.org/spreadsheetml/2006/main" name="PivotTable17"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30:L139" firstHeaderRow="1" firstDataRow="2" firstDataCol="2" rowPageCount="1" colPageCount="1"/>
  <pivotFields count="19">
    <pivotField compact="0" outline="0" subtotalTop="0" showAll="0"/>
    <pivotField axis="axisRow" compact="0" outline="0" subtotalTop="0" showAll="0">
      <items count="4">
        <item n="1321" x="1"/>
        <item n="1315" x="0"/>
        <item n="1361" x="2"/>
        <item t="default"/>
      </items>
    </pivotField>
    <pivotField compact="0" outline="0" subtotalTop="0" showAll="0"/>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10">
        <item n="A" x="0"/>
        <item n="B" x="2"/>
        <item n="C" x="4"/>
        <item n="D" x="6"/>
        <item x="8"/>
        <item n="blank" x="7"/>
        <item n="A or B" x="3"/>
        <item n="B or C" x="1"/>
        <item n="C or D" x="5"/>
        <item t="default"/>
      </items>
    </pivotField>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16"/>
  </colFields>
  <colItems count="10">
    <i>
      <x/>
    </i>
    <i>
      <x v="1"/>
    </i>
    <i>
      <x v="2"/>
    </i>
    <i>
      <x v="3"/>
    </i>
    <i>
      <x v="4"/>
    </i>
    <i>
      <x v="5"/>
    </i>
    <i>
      <x v="6"/>
    </i>
    <i>
      <x v="7"/>
    </i>
    <i>
      <x v="8"/>
    </i>
    <i t="grand">
      <x/>
    </i>
  </colItems>
  <pageFields count="1">
    <pageField fld="3" hier="0"/>
  </pageFields>
  <dataFields count="2">
    <dataField name="Raw count" fld="16" subtotal="count" baseField="0" baseItem="0"/>
    <dataField name="% of class" fld="16" subtotal="count" showDataAs="percentOfRow" baseField="0" baseItem="0" numFmtId="164"/>
  </dataFields>
  <formats count="18">
    <format dxfId="4">
      <pivotArea outline="0" fieldPosition="0" dataOnly="0" type="all"/>
    </format>
    <format dxfId="5">
      <pivotArea outline="0" fieldPosition="0">
        <references count="3">
          <reference field="4294967294" count="1">
            <x v="1"/>
          </reference>
          <reference field="1" count="1">
            <x v="0"/>
          </reference>
          <reference field="16" count="4">
            <x v="0"/>
            <x v="1"/>
            <x v="2"/>
            <x v="3"/>
          </reference>
        </references>
      </pivotArea>
    </format>
    <format dxfId="5">
      <pivotArea outline="0" fieldPosition="0" dataOnly="0" labelOnly="1">
        <references count="2">
          <reference field="4294967294" count="1">
            <x v="1"/>
          </reference>
          <reference field="1" count="1">
            <x v="0"/>
          </reference>
        </references>
      </pivotArea>
    </format>
    <format dxfId="5">
      <pivotArea outline="0" fieldPosition="0">
        <references count="3">
          <reference field="4294967294" count="1">
            <x v="1"/>
          </reference>
          <reference field="1" count="1">
            <x v="1"/>
          </reference>
          <reference field="16" count="4">
            <x v="0"/>
            <x v="1"/>
            <x v="2"/>
            <x v="3"/>
          </reference>
        </references>
      </pivotArea>
    </format>
    <format dxfId="5">
      <pivotArea outline="0" fieldPosition="0">
        <references count="3">
          <reference field="4294967294" count="1">
            <x v="1"/>
          </reference>
          <reference field="1" count="1">
            <x v="2"/>
          </reference>
          <reference field="16" count="4">
            <x v="0"/>
            <x v="1"/>
            <x v="2"/>
            <x v="3"/>
          </reference>
        </references>
      </pivotArea>
    </format>
    <format dxfId="5">
      <pivotArea outline="0" fieldPosition="0" dataOnly="0" labelOnly="1">
        <references count="2">
          <reference field="4294967294" count="1">
            <x v="1"/>
          </reference>
          <reference field="1" count="1">
            <x v="1"/>
          </reference>
        </references>
      </pivotArea>
    </format>
    <format dxfId="5">
      <pivotArea outline="0" fieldPosition="0" dataOnly="0" labelOnly="1">
        <references count="2">
          <reference field="4294967294" count="1">
            <x v="1"/>
          </reference>
          <reference field="1" count="1">
            <x v="2"/>
          </reference>
        </references>
      </pivotArea>
    </format>
    <format dxfId="5">
      <pivotArea outline="0" fieldPosition="0">
        <references count="3">
          <reference field="4294967294" count="1">
            <x v="1"/>
          </reference>
          <reference field="1" count="1">
            <x v="0"/>
          </reference>
          <reference field="16" count="1">
            <x v="6"/>
          </reference>
        </references>
      </pivotArea>
    </format>
    <format dxfId="5">
      <pivotArea outline="0" fieldPosition="0">
        <references count="3">
          <reference field="4294967294" count="1">
            <x v="1"/>
          </reference>
          <reference field="1" count="1">
            <x v="1"/>
          </reference>
          <reference field="16" count="1">
            <x v="6"/>
          </reference>
        </references>
      </pivotArea>
    </format>
    <format dxfId="5">
      <pivotArea outline="0" fieldPosition="0">
        <references count="3">
          <reference field="4294967294" count="1">
            <x v="1"/>
          </reference>
          <reference field="1" count="1">
            <x v="2"/>
          </reference>
          <reference field="16" count="1">
            <x v="6"/>
          </reference>
        </references>
      </pivotArea>
    </format>
    <format dxfId="5">
      <pivotArea outline="0" fieldPosition="0">
        <references count="3">
          <reference field="4294967294" count="1">
            <x v="1"/>
          </reference>
          <reference field="1" count="1">
            <x v="2"/>
          </reference>
          <reference field="16" count="1">
            <x v="7"/>
          </reference>
        </references>
      </pivotArea>
    </format>
    <format dxfId="5">
      <pivotArea outline="0" fieldPosition="0">
        <references count="3">
          <reference field="4294967294" count="1">
            <x v="1"/>
          </reference>
          <reference field="1" count="1">
            <x v="1"/>
          </reference>
          <reference field="16" count="1">
            <x v="7"/>
          </reference>
        </references>
      </pivotArea>
    </format>
    <format dxfId="5">
      <pivotArea outline="0" fieldPosition="0">
        <references count="3">
          <reference field="4294967294" count="1">
            <x v="1"/>
          </reference>
          <reference field="1" count="1">
            <x v="0"/>
          </reference>
          <reference field="16" count="1">
            <x v="7"/>
          </reference>
        </references>
      </pivotArea>
    </format>
    <format dxfId="5">
      <pivotArea outline="0" fieldPosition="0">
        <references count="3">
          <reference field="4294967294" count="1">
            <x v="1"/>
          </reference>
          <reference field="1" count="1">
            <x v="0"/>
          </reference>
          <reference field="16" count="1">
            <x v="8"/>
          </reference>
        </references>
      </pivotArea>
    </format>
    <format dxfId="5">
      <pivotArea outline="0" fieldPosition="0">
        <references count="3">
          <reference field="4294967294" count="1">
            <x v="1"/>
          </reference>
          <reference field="1" count="1">
            <x v="1"/>
          </reference>
          <reference field="16" count="1">
            <x v="8"/>
          </reference>
        </references>
      </pivotArea>
    </format>
    <format dxfId="5">
      <pivotArea outline="0" fieldPosition="0">
        <references count="3">
          <reference field="4294967294" count="1">
            <x v="1"/>
          </reference>
          <reference field="1" count="1">
            <x v="2"/>
          </reference>
          <reference field="16" count="1">
            <x v="8"/>
          </reference>
        </references>
      </pivotArea>
    </format>
    <format dxfId="0">
      <pivotArea outline="0" fieldPosition="0" dataOnly="0" labelOnly="1">
        <references count="1">
          <reference field="16" count="0"/>
        </references>
      </pivotArea>
    </format>
    <format dxfId="0">
      <pivotArea outline="0" fieldPosition="0" dataOnly="0" grandCol="1" labelOnly="1"/>
    </format>
  </formats>
  <pivotTableStyleInfo showRowHeaders="1" showColHeaders="1" showRowStripes="0" showColStripes="0" showLastColumn="1"/>
</pivotTableDefinition>
</file>

<file path=xl/pivotTables/pivotTable5.xml><?xml version="1.0" encoding="utf-8"?>
<pivotTableDefinition xmlns="http://schemas.openxmlformats.org/spreadsheetml/2006/main" name="PivotTable15"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115:G124" firstHeaderRow="1" firstDataRow="2" firstDataCol="2" rowPageCount="1" colPageCount="1"/>
  <pivotFields count="19">
    <pivotField compact="0" outline="0" subtotalTop="0" showAll="0"/>
    <pivotField axis="axisRow" compact="0" outline="0" subtotalTop="0" showAll="0">
      <items count="4">
        <item x="1"/>
        <item x="0"/>
        <item x="2"/>
        <item t="default"/>
      </items>
    </pivotField>
    <pivotField compact="0" outline="0" subtotalTop="0" showAll="0"/>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5">
        <item n="yes" x="1"/>
        <item n="no" x="0"/>
        <item x="3"/>
        <item x="2"/>
        <item t="default"/>
      </items>
    </pivotField>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15"/>
  </colFields>
  <colItems count="5">
    <i>
      <x/>
    </i>
    <i>
      <x v="1"/>
    </i>
    <i>
      <x v="2"/>
    </i>
    <i>
      <x v="3"/>
    </i>
    <i t="grand">
      <x/>
    </i>
  </colItems>
  <pageFields count="1">
    <pageField fld="3" hier="0"/>
  </pageFields>
  <dataFields count="2">
    <dataField name="Raw Count" fld="15" subtotal="count" baseField="0" baseItem="0"/>
    <dataField name="% of class" fld="15" subtotal="count" showDataAs="percentOfRow" baseField="0" baseItem="0" numFmtId="164"/>
  </dataFields>
  <formats count="7">
    <format dxfId="5">
      <pivotArea outline="0" fieldPosition="0">
        <references count="3">
          <reference field="4294967294" count="1">
            <x v="1"/>
          </reference>
          <reference field="1" count="1">
            <x v="0"/>
          </reference>
          <reference field="15" count="2">
            <x v="0"/>
            <x v="1"/>
          </reference>
        </references>
      </pivotArea>
    </format>
    <format dxfId="5">
      <pivotArea outline="0" fieldPosition="0" dataOnly="0" labelOnly="1">
        <references count="2">
          <reference field="4294967294" count="1">
            <x v="1"/>
          </reference>
          <reference field="1" count="1">
            <x v="0"/>
          </reference>
        </references>
      </pivotArea>
    </format>
    <format dxfId="5">
      <pivotArea outline="0" fieldPosition="0">
        <references count="3">
          <reference field="4294967294" count="1">
            <x v="1"/>
          </reference>
          <reference field="1" count="1">
            <x v="1"/>
          </reference>
          <reference field="15" count="2">
            <x v="0"/>
            <x v="1"/>
          </reference>
        </references>
      </pivotArea>
    </format>
    <format dxfId="5">
      <pivotArea outline="0" fieldPosition="0" dataOnly="0" labelOnly="1">
        <references count="2">
          <reference field="4294967294" count="1">
            <x v="1"/>
          </reference>
          <reference field="1" count="1">
            <x v="1"/>
          </reference>
        </references>
      </pivotArea>
    </format>
    <format dxfId="5">
      <pivotArea outline="0" fieldPosition="0">
        <references count="3">
          <reference field="4294967294" count="1">
            <x v="1"/>
          </reference>
          <reference field="1" count="1">
            <x v="2"/>
          </reference>
          <reference field="15" count="2">
            <x v="0"/>
            <x v="1"/>
          </reference>
        </references>
      </pivotArea>
    </format>
    <format dxfId="5">
      <pivotArea outline="0" fieldPosition="0" dataOnly="0" labelOnly="1">
        <references count="2">
          <reference field="4294967294" count="1">
            <x v="1"/>
          </reference>
          <reference field="1" count="1">
            <x v="2"/>
          </reference>
        </references>
      </pivotArea>
    </format>
    <format dxfId="6">
      <pivotArea outline="0" fieldPosition="0" dataOnly="0" type="all"/>
    </format>
  </formats>
  <pivotTableStyleInfo showRowHeaders="1" showColHeaders="1" showRowStripes="0" showColStripes="0" showLastColumn="1"/>
</pivotTableDefinition>
</file>

<file path=xl/pivotTables/pivotTable6.xml><?xml version="1.0" encoding="utf-8"?>
<pivotTableDefinition xmlns="http://schemas.openxmlformats.org/spreadsheetml/2006/main" name="PivotTable14"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99:H108" firstHeaderRow="1" firstDataRow="2" firstDataCol="2" rowPageCount="1" colPageCount="1"/>
  <pivotFields count="19">
    <pivotField compact="0" outline="0" subtotalTop="0" showAll="0"/>
    <pivotField axis="axisRow" compact="0" outline="0" subtotalTop="0" showAll="0">
      <items count="4">
        <item x="1"/>
        <item x="0"/>
        <item x="2"/>
        <item t="default"/>
      </items>
    </pivotField>
    <pivotField compact="0" outline="0" subtotalTop="0" showAll="0"/>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6">
        <item n="yes" x="1"/>
        <item n="no" x="0"/>
        <item x="4"/>
        <item x="2"/>
        <item x="3"/>
        <item t="default"/>
      </items>
    </pivotField>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14"/>
  </colFields>
  <colItems count="6">
    <i>
      <x/>
    </i>
    <i>
      <x v="1"/>
    </i>
    <i>
      <x v="2"/>
    </i>
    <i>
      <x v="3"/>
    </i>
    <i>
      <x v="4"/>
    </i>
    <i t="grand">
      <x/>
    </i>
  </colItems>
  <pageFields count="1">
    <pageField fld="3" hier="0"/>
  </pageFields>
  <dataFields count="2">
    <dataField name="Raw Count" fld="14" subtotal="count" baseField="0" baseItem="0"/>
    <dataField name="% of class" fld="14" subtotal="count" showDataAs="percentOfRow" baseField="0" baseItem="0" numFmtId="164"/>
  </dataFields>
  <formats count="7">
    <format dxfId="5">
      <pivotArea outline="0" fieldPosition="0">
        <references count="3">
          <reference field="4294967294" count="1">
            <x v="1"/>
          </reference>
          <reference field="1" count="1">
            <x v="2"/>
          </reference>
          <reference field="14" count="2">
            <x v="0"/>
            <x v="1"/>
          </reference>
        </references>
      </pivotArea>
    </format>
    <format dxfId="5">
      <pivotArea outline="0" fieldPosition="0" dataOnly="0" labelOnly="1">
        <references count="2">
          <reference field="4294967294" count="1">
            <x v="1"/>
          </reference>
          <reference field="1" count="1">
            <x v="2"/>
          </reference>
        </references>
      </pivotArea>
    </format>
    <format dxfId="5">
      <pivotArea outline="0" fieldPosition="0">
        <references count="3">
          <reference field="4294967294" count="1">
            <x v="1"/>
          </reference>
          <reference field="1" count="1">
            <x v="1"/>
          </reference>
          <reference field="14" count="2">
            <x v="0"/>
            <x v="1"/>
          </reference>
        </references>
      </pivotArea>
    </format>
    <format dxfId="5">
      <pivotArea outline="0" fieldPosition="0" dataOnly="0" labelOnly="1">
        <references count="2">
          <reference field="4294967294" count="1">
            <x v="1"/>
          </reference>
          <reference field="1" count="1">
            <x v="1"/>
          </reference>
        </references>
      </pivotArea>
    </format>
    <format dxfId="5">
      <pivotArea outline="0" fieldPosition="0">
        <references count="3">
          <reference field="4294967294" count="1">
            <x v="1"/>
          </reference>
          <reference field="1" count="1">
            <x v="0"/>
          </reference>
          <reference field="14" count="2">
            <x v="0"/>
            <x v="1"/>
          </reference>
        </references>
      </pivotArea>
    </format>
    <format dxfId="5">
      <pivotArea outline="0" fieldPosition="0" dataOnly="0" labelOnly="1">
        <references count="2">
          <reference field="4294967294" count="1">
            <x v="1"/>
          </reference>
          <reference field="1" count="1">
            <x v="0"/>
          </reference>
        </references>
      </pivotArea>
    </format>
    <format dxfId="4">
      <pivotArea outline="0" fieldPosition="0" dataOnly="0" type="all"/>
    </format>
  </formats>
  <pivotTableStyleInfo showRowHeaders="1" showColHeaders="1" showRowStripes="0" showColStripes="0" showLastColumn="1"/>
</pivotTableDefinition>
</file>

<file path=xl/pivotTables/pivotTable7.xml><?xml version="1.0" encoding="utf-8"?>
<pivotTableDefinition xmlns="http://schemas.openxmlformats.org/spreadsheetml/2006/main" name="PivotTable13"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85:J94" firstHeaderRow="1" firstDataRow="2" firstDataCol="2" rowPageCount="1" colPageCount="1"/>
  <pivotFields count="19">
    <pivotField compact="0" outline="0" subtotalTop="0" showAll="0"/>
    <pivotField axis="axisRow" compact="0" outline="0" subtotalTop="0" showAll="0">
      <items count="4">
        <item n="1321" x="1"/>
        <item n="1315" x="0"/>
        <item n="1361" x="2"/>
        <item t="default"/>
      </items>
    </pivotField>
    <pivotField compact="0" outline="0" subtotalTop="0" showAll="0"/>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8">
        <item x="4"/>
        <item x="6"/>
        <item x="1"/>
        <item x="2"/>
        <item x="0"/>
        <item x="3"/>
        <item x="5"/>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11"/>
  </colFields>
  <colItems count="8">
    <i>
      <x/>
    </i>
    <i>
      <x v="1"/>
    </i>
    <i>
      <x v="2"/>
    </i>
    <i>
      <x v="3"/>
    </i>
    <i>
      <x v="4"/>
    </i>
    <i>
      <x v="5"/>
    </i>
    <i>
      <x v="6"/>
    </i>
    <i t="grand">
      <x/>
    </i>
  </colItems>
  <pageFields count="1">
    <pageField fld="3" hier="0"/>
  </pageFields>
  <dataFields count="2">
    <dataField name="Raw Count" fld="11" subtotal="count" baseField="0" baseItem="0"/>
    <dataField name="Average" fld="11" subtotal="average" baseField="0" baseItem="0" numFmtId="2"/>
  </dataFields>
  <formats count="7">
    <format dxfId="5">
      <pivotArea outline="0" fieldPosition="0" dataOnly="0" labelOnly="1">
        <references count="2">
          <reference field="4294967294" count="1">
            <x v="1"/>
          </reference>
          <reference field="1" count="1">
            <x v="1"/>
          </reference>
        </references>
      </pivotArea>
    </format>
    <format dxfId="5">
      <pivotArea outline="0" fieldPosition="0" dataOnly="0" labelOnly="1">
        <references count="2">
          <reference field="4294967294" count="1">
            <x v="1"/>
          </reference>
          <reference field="1" count="1">
            <x v="0"/>
          </reference>
        </references>
      </pivotArea>
    </format>
    <format dxfId="5">
      <pivotArea outline="0" fieldPosition="0" dataOnly="0" labelOnly="1">
        <references count="2">
          <reference field="4294967294" count="1">
            <x v="1"/>
          </reference>
          <reference field="1" count="1">
            <x v="2"/>
          </reference>
        </references>
      </pivotArea>
    </format>
    <format dxfId="5">
      <pivotArea outline="0" fieldPosition="0" axis="axisRow" field="1" grandCol="1">
        <references count="2">
          <reference field="4294967294" count="1">
            <x v="1"/>
          </reference>
          <reference field="1" count="1">
            <x v="0"/>
          </reference>
        </references>
      </pivotArea>
    </format>
    <format dxfId="5">
      <pivotArea outline="0" fieldPosition="0" axis="axisRow" field="1" grandCol="1">
        <references count="2">
          <reference field="4294967294" count="1">
            <x v="1"/>
          </reference>
          <reference field="1" count="1">
            <x v="1"/>
          </reference>
        </references>
      </pivotArea>
    </format>
    <format dxfId="5">
      <pivotArea outline="0" fieldPosition="0" axis="axisRow" field="1" grandCol="1">
        <references count="2">
          <reference field="4294967294" count="1">
            <x v="1"/>
          </reference>
          <reference field="1" count="1">
            <x v="2"/>
          </reference>
        </references>
      </pivotArea>
    </format>
    <format dxfId="4">
      <pivotArea outline="0" fieldPosition="0" dataOnly="0" type="all"/>
    </format>
  </formats>
  <pivotTableStyleInfo showRowHeaders="1" showColHeaders="1" showRowStripes="0" showColStripes="0" showLastColumn="1"/>
</pivotTableDefinition>
</file>

<file path=xl/pivotTables/pivotTable8.xml><?xml version="1.0" encoding="utf-8"?>
<pivotTableDefinition xmlns="http://schemas.openxmlformats.org/spreadsheetml/2006/main" name="PivotTable10"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71:I80" firstHeaderRow="1" firstDataRow="2" firstDataCol="2" rowPageCount="1" colPageCount="1"/>
  <pivotFields count="19">
    <pivotField compact="0" outline="0" subtotalTop="0" showAll="0"/>
    <pivotField axis="axisRow" compact="0" outline="0" subtotalTop="0" showAll="0">
      <items count="4">
        <item n="1321" x="1"/>
        <item n="1315" x="0"/>
        <item n="1361" x="2"/>
        <item t="default"/>
      </items>
    </pivotField>
    <pivotField compact="0" outline="0" subtotalTop="0" showAll="0"/>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7">
        <item n="yes" x="2"/>
        <item n="no" x="0"/>
        <item n="blank" x="5"/>
        <item x="4"/>
        <item x="1"/>
        <item x="3"/>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1">
    <field x="10"/>
  </colFields>
  <colItems count="7">
    <i>
      <x/>
    </i>
    <i>
      <x v="1"/>
    </i>
    <i>
      <x v="2"/>
    </i>
    <i>
      <x v="3"/>
    </i>
    <i>
      <x v="4"/>
    </i>
    <i>
      <x v="5"/>
    </i>
    <i t="grand">
      <x/>
    </i>
  </colItems>
  <pageFields count="1">
    <pageField fld="3" hier="0"/>
  </pageFields>
  <dataFields count="2">
    <dataField name="Raw Count" fld="10" subtotal="count" baseField="0" baseItem="0"/>
    <dataField name="% of class" fld="10" subtotal="count" showDataAs="percentOfRow" baseField="0" baseItem="0" numFmtId="164"/>
  </dataFields>
  <formats count="7">
    <format dxfId="5">
      <pivotArea outline="0" fieldPosition="0">
        <references count="3">
          <reference field="4294967294" count="1">
            <x v="1"/>
          </reference>
          <reference field="1" count="1">
            <x v="0"/>
          </reference>
          <reference field="10" count="2">
            <x v="0"/>
            <x v="1"/>
          </reference>
        </references>
      </pivotArea>
    </format>
    <format dxfId="5">
      <pivotArea outline="0" fieldPosition="0" dataOnly="0" labelOnly="1">
        <references count="2">
          <reference field="4294967294" count="1">
            <x v="1"/>
          </reference>
          <reference field="1" count="1">
            <x v="0"/>
          </reference>
        </references>
      </pivotArea>
    </format>
    <format dxfId="5">
      <pivotArea outline="0" fieldPosition="0">
        <references count="3">
          <reference field="4294967294" count="1">
            <x v="1"/>
          </reference>
          <reference field="1" count="1">
            <x v="1"/>
          </reference>
          <reference field="10" count="2">
            <x v="0"/>
            <x v="1"/>
          </reference>
        </references>
      </pivotArea>
    </format>
    <format dxfId="5">
      <pivotArea outline="0" fieldPosition="0" dataOnly="0" labelOnly="1">
        <references count="2">
          <reference field="4294967294" count="1">
            <x v="1"/>
          </reference>
          <reference field="1" count="1">
            <x v="1"/>
          </reference>
        </references>
      </pivotArea>
    </format>
    <format dxfId="5">
      <pivotArea outline="0" fieldPosition="0">
        <references count="3">
          <reference field="4294967294" count="1">
            <x v="1"/>
          </reference>
          <reference field="1" count="1">
            <x v="2"/>
          </reference>
          <reference field="10" count="2">
            <x v="0"/>
            <x v="1"/>
          </reference>
        </references>
      </pivotArea>
    </format>
    <format dxfId="5">
      <pivotArea outline="0" fieldPosition="0" dataOnly="0" labelOnly="1">
        <references count="2">
          <reference field="4294967294" count="1">
            <x v="1"/>
          </reference>
          <reference field="1" count="1">
            <x v="2"/>
          </reference>
        </references>
      </pivotArea>
    </format>
    <format dxfId="4">
      <pivotArea outline="0" fieldPosition="0" dataOnly="0" type="all"/>
    </format>
  </formats>
  <pivotTableStyleInfo showRowHeaders="1" showColHeaders="1" showRowStripes="0" showColStripes="0" showLastColumn="1"/>
</pivotTableDefinition>
</file>

<file path=xl/pivotTables/pivotTable9.xml><?xml version="1.0" encoding="utf-8"?>
<pivotTableDefinition xmlns="http://schemas.openxmlformats.org/spreadsheetml/2006/main" name="PivotTable9" cacheId="3" dataOnRows="1" applyNumberFormats="0" applyBorderFormats="0" applyFontFormats="0" applyPatternFormats="0" applyAlignmentFormats="0" applyWidthHeightFormats="0" dataCaption="Data" showMissing="1" preserveFormatting="1" useAutoFormatting="1" itemPrintTitles="1" compactData="0" updatedVersion="2" indent="0" showMemberPropertyTips="1">
  <location ref="A55:V65" firstHeaderRow="1" firstDataRow="3" firstDataCol="2" rowPageCount="1" colPageCount="1"/>
  <pivotFields count="19">
    <pivotField compact="0" outline="0" subtotalTop="0" showAll="0"/>
    <pivotField axis="axisRow" compact="0" outline="0" subtotalTop="0" showAll="0">
      <items count="4">
        <item n="CS 1321" x="1"/>
        <item n="CS 1315" x="0"/>
        <item n="COE 1361" x="2"/>
        <item t="default"/>
      </items>
    </pivotField>
    <pivotField compact="0" outline="0" subtotalTop="0" showAll="0"/>
    <pivotField axis="axisPage" compact="0" outline="0" subtotalTop="0" showAll="0">
      <items count="4">
        <item x="0"/>
        <item x="1"/>
        <item x="2"/>
        <item t="default"/>
      </items>
    </pivotField>
    <pivotField compact="0" outline="0" subtotalTop="0" showAll="0"/>
    <pivotField compact="0" outline="0" subtotalTop="0" showAll="0"/>
    <pivotField compact="0" outline="0" subtotalTop="0" showAll="0"/>
    <pivotField compact="0" outline="0" subtotalTop="0" showAll="0"/>
    <pivotField axis="axisCol" dataField="1" compact="0" outline="0" subtotalTop="0" showAll="0">
      <items count="5">
        <item x="0"/>
        <item x="1"/>
        <item x="3"/>
        <item x="2"/>
        <item t="default"/>
      </items>
    </pivotField>
    <pivotField axis="axisCol" dataField="1" compact="0" outline="0" subtotalTop="0" showAll="0">
      <items count="7">
        <item x="2"/>
        <item x="3"/>
        <item x="5"/>
        <item x="0"/>
        <item x="1"/>
        <item x="4"/>
        <item t="default"/>
      </items>
    </pivotField>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 compact="0" outline="0" subtotalTop="0" showAll="0"/>
  </pivotFields>
  <rowFields count="2">
    <field x="1"/>
    <field x="-2"/>
  </rowFields>
  <rowItems count="8">
    <i>
      <x/>
      <x/>
    </i>
    <i i="1" r="1">
      <x v="1"/>
    </i>
    <i>
      <x v="1"/>
      <x/>
    </i>
    <i i="1" r="1">
      <x v="1"/>
    </i>
    <i>
      <x v="2"/>
      <x/>
    </i>
    <i i="1" r="1">
      <x v="1"/>
    </i>
    <i t="grand">
      <x/>
    </i>
    <i t="grand" i="1">
      <x/>
    </i>
  </rowItems>
  <colFields count="2">
    <field x="9"/>
    <field x="8"/>
  </colFields>
  <colItems count="20">
    <i>
      <x/>
      <x/>
    </i>
    <i t="default">
      <x/>
    </i>
    <i>
      <x v="1"/>
      <x/>
    </i>
    <i r="1">
      <x v="1"/>
    </i>
    <i t="default">
      <x v="1"/>
    </i>
    <i>
      <x v="2"/>
      <x/>
    </i>
    <i t="default">
      <x v="2"/>
    </i>
    <i>
      <x v="3"/>
      <x/>
    </i>
    <i r="1">
      <x v="1"/>
    </i>
    <i r="1">
      <x v="2"/>
    </i>
    <i t="default">
      <x v="3"/>
    </i>
    <i>
      <x v="4"/>
      <x/>
    </i>
    <i r="1">
      <x v="1"/>
    </i>
    <i r="1">
      <x v="2"/>
    </i>
    <i r="1">
      <x v="3"/>
    </i>
    <i t="default">
      <x v="4"/>
    </i>
    <i>
      <x v="5"/>
      <x/>
    </i>
    <i r="1">
      <x v="3"/>
    </i>
    <i t="default">
      <x v="5"/>
    </i>
    <i t="grand">
      <x/>
    </i>
  </colItems>
  <pageFields count="1">
    <pageField fld="3" hier="0"/>
  </pageFields>
  <dataFields count="2">
    <dataField name="Avg Before" fld="8" subtotal="average" baseField="0" baseItem="0"/>
    <dataField name="Avg After" fld="9" subtotal="average" baseField="0" baseItem="0"/>
  </dataFields>
  <formats count="5">
    <format dxfId="5">
      <pivotArea outline="0" fieldPosition="0" axis="axisRow" field="1" grandCol="1">
        <references count="1">
          <reference field="1" count="0"/>
        </references>
      </pivotArea>
    </format>
    <format dxfId="5">
      <pivotArea outline="0" fieldPosition="0" dataOnly="0" labelOnly="1">
        <references count="2">
          <reference field="4294967294" count="0"/>
          <reference field="1" count="1">
            <x v="0"/>
          </reference>
        </references>
      </pivotArea>
    </format>
    <format dxfId="5">
      <pivotArea outline="0" fieldPosition="0" dataOnly="0" labelOnly="1">
        <references count="2">
          <reference field="4294967294" count="0"/>
          <reference field="1" count="1">
            <x v="1"/>
          </reference>
        </references>
      </pivotArea>
    </format>
    <format dxfId="5">
      <pivotArea outline="0" fieldPosition="0" dataOnly="0" labelOnly="1">
        <references count="2">
          <reference field="4294967294" count="0"/>
          <reference field="1" count="1">
            <x v="2"/>
          </reference>
        </references>
      </pivotArea>
    </format>
    <format dxfId="4">
      <pivotArea outline="0" fieldPosition="0" dataOnly="0" type="all"/>
    </format>
  </format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pivotTable" Target="../pivotTables/pivotTable1.xml" /><Relationship Id="rId3" Type="http://schemas.openxmlformats.org/officeDocument/2006/relationships/pivotTable" Target="../pivotTables/pivotTable2.xml" /><Relationship Id="rId4" Type="http://schemas.openxmlformats.org/officeDocument/2006/relationships/pivotTable" Target="../pivotTables/pivotTable3.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4.xml" /><Relationship Id="rId2" Type="http://schemas.openxmlformats.org/officeDocument/2006/relationships/pivotTable" Target="../pivotTables/pivotTable5.xml" /><Relationship Id="rId3" Type="http://schemas.openxmlformats.org/officeDocument/2006/relationships/pivotTable" Target="../pivotTables/pivotTable6.xml" /><Relationship Id="rId4" Type="http://schemas.openxmlformats.org/officeDocument/2006/relationships/pivotTable" Target="../pivotTables/pivotTable7.xml" /><Relationship Id="rId5" Type="http://schemas.openxmlformats.org/officeDocument/2006/relationships/pivotTable" Target="../pivotTables/pivotTable8.xml" /><Relationship Id="rId6" Type="http://schemas.openxmlformats.org/officeDocument/2006/relationships/pivotTable" Target="../pivotTables/pivotTable9.xml" /><Relationship Id="rId7" Type="http://schemas.openxmlformats.org/officeDocument/2006/relationships/pivotTable" Target="../pivotTables/pivotTable10.xml" /><Relationship Id="rId8" Type="http://schemas.openxmlformats.org/officeDocument/2006/relationships/pivotTable" Target="../pivotTables/pivotTable11.xml" /><Relationship Id="rId9" Type="http://schemas.openxmlformats.org/officeDocument/2006/relationships/pivotTable" Target="../pivotTables/pivotTable1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sheet1.xml><?xml version="1.0" encoding="utf-8"?>
<worksheet xmlns="http://schemas.openxmlformats.org/spreadsheetml/2006/main" xmlns:r="http://schemas.openxmlformats.org/officeDocument/2006/relationships">
  <dimension ref="A1:V104"/>
  <sheetViews>
    <sheetView workbookViewId="0" topLeftCell="I1">
      <selection activeCell="V10" sqref="V10"/>
    </sheetView>
  </sheetViews>
  <sheetFormatPr defaultColWidth="9.140625" defaultRowHeight="12.75"/>
  <cols>
    <col min="1" max="1" width="11.00390625" style="7" customWidth="1"/>
    <col min="2" max="5" width="9.8515625" style="3" customWidth="1"/>
    <col min="6" max="7" width="17.28125" style="37" customWidth="1"/>
    <col min="8" max="12" width="9.8515625" style="3" customWidth="1"/>
    <col min="13" max="14" width="13.421875" style="37" customWidth="1"/>
    <col min="15" max="18" width="9.8515625" style="3" customWidth="1"/>
    <col min="19" max="19" width="9.8515625" style="0" customWidth="1"/>
  </cols>
  <sheetData>
    <row r="1" spans="1:19" ht="12.75">
      <c r="A1" s="7" t="s">
        <v>28</v>
      </c>
      <c r="B1" s="3" t="s">
        <v>28</v>
      </c>
      <c r="C1" s="3" t="s">
        <v>28</v>
      </c>
      <c r="D1" s="3" t="s">
        <v>28</v>
      </c>
      <c r="E1" s="3" t="s">
        <v>28</v>
      </c>
      <c r="F1" s="37" t="s">
        <v>28</v>
      </c>
      <c r="G1" s="37" t="s">
        <v>28</v>
      </c>
      <c r="H1" s="3" t="s">
        <v>28</v>
      </c>
      <c r="I1" s="3" t="s">
        <v>28</v>
      </c>
      <c r="J1" s="3" t="s">
        <v>28</v>
      </c>
      <c r="K1" s="3" t="s">
        <v>28</v>
      </c>
      <c r="L1" s="3" t="s">
        <v>28</v>
      </c>
      <c r="M1" s="37" t="s">
        <v>28</v>
      </c>
      <c r="N1" s="37" t="s">
        <v>28</v>
      </c>
      <c r="O1" s="3" t="s">
        <v>28</v>
      </c>
      <c r="P1" s="3" t="s">
        <v>28</v>
      </c>
      <c r="Q1" s="3" t="s">
        <v>28</v>
      </c>
      <c r="R1" s="3" t="s">
        <v>28</v>
      </c>
      <c r="S1" t="s">
        <v>28</v>
      </c>
    </row>
    <row r="2" spans="1:19" ht="12.75">
      <c r="A2" s="8" t="s">
        <v>49</v>
      </c>
      <c r="B2" s="3">
        <v>1</v>
      </c>
      <c r="C2" s="3">
        <v>2</v>
      </c>
      <c r="D2" s="3">
        <v>3</v>
      </c>
      <c r="E2" s="3">
        <v>4</v>
      </c>
      <c r="F2" s="37">
        <v>5</v>
      </c>
      <c r="G2" s="37">
        <v>6</v>
      </c>
      <c r="H2" s="3">
        <v>7</v>
      </c>
      <c r="I2" s="3">
        <v>8</v>
      </c>
      <c r="J2" s="3">
        <v>9</v>
      </c>
      <c r="K2" s="3">
        <v>10</v>
      </c>
      <c r="L2" s="3">
        <v>11</v>
      </c>
      <c r="M2" s="37">
        <v>12</v>
      </c>
      <c r="N2" s="37">
        <v>13</v>
      </c>
      <c r="O2" s="3">
        <v>14</v>
      </c>
      <c r="P2" s="3">
        <v>15</v>
      </c>
      <c r="Q2" s="3">
        <v>16</v>
      </c>
      <c r="R2" s="3">
        <v>17</v>
      </c>
      <c r="S2" s="4" t="s">
        <v>26</v>
      </c>
    </row>
    <row r="3" spans="1:20" s="5" customFormat="1" ht="114.75">
      <c r="A3" s="9" t="s">
        <v>50</v>
      </c>
      <c r="B3" s="6" t="s">
        <v>14</v>
      </c>
      <c r="C3" s="6" t="s">
        <v>13</v>
      </c>
      <c r="D3" s="6" t="s">
        <v>12</v>
      </c>
      <c r="E3" s="6" t="s">
        <v>11</v>
      </c>
      <c r="F3" s="6" t="s">
        <v>9</v>
      </c>
      <c r="G3" s="6" t="s">
        <v>10</v>
      </c>
      <c r="H3" s="6" t="s">
        <v>15</v>
      </c>
      <c r="I3" s="6" t="s">
        <v>17</v>
      </c>
      <c r="J3" s="6" t="s">
        <v>16</v>
      </c>
      <c r="K3" s="6" t="s">
        <v>18</v>
      </c>
      <c r="L3" s="6" t="s">
        <v>19</v>
      </c>
      <c r="M3" s="6" t="s">
        <v>20</v>
      </c>
      <c r="N3" s="6" t="s">
        <v>21</v>
      </c>
      <c r="O3" s="6" t="s">
        <v>22</v>
      </c>
      <c r="P3" s="6" t="s">
        <v>23</v>
      </c>
      <c r="Q3" s="6" t="s">
        <v>24</v>
      </c>
      <c r="R3" s="6" t="s">
        <v>25</v>
      </c>
      <c r="S3" s="5" t="s">
        <v>27</v>
      </c>
      <c r="T3" t="s">
        <v>493</v>
      </c>
    </row>
    <row r="4" spans="1:20" ht="51">
      <c r="A4" s="7">
        <v>1</v>
      </c>
      <c r="B4" s="3">
        <v>2</v>
      </c>
      <c r="C4" s="3">
        <v>1</v>
      </c>
      <c r="D4" s="3">
        <v>1</v>
      </c>
      <c r="E4" s="3">
        <v>4</v>
      </c>
      <c r="F4" s="37" t="s">
        <v>88</v>
      </c>
      <c r="G4" s="37" t="s">
        <v>89</v>
      </c>
      <c r="H4" s="3">
        <v>1</v>
      </c>
      <c r="I4" s="3">
        <v>1</v>
      </c>
      <c r="J4" s="3">
        <v>3</v>
      </c>
      <c r="K4" s="3">
        <v>2</v>
      </c>
      <c r="L4" s="3">
        <v>4</v>
      </c>
      <c r="M4" s="37" t="s">
        <v>28</v>
      </c>
      <c r="N4" s="37" t="s">
        <v>90</v>
      </c>
      <c r="O4" s="3">
        <v>2</v>
      </c>
      <c r="P4" s="3">
        <v>2</v>
      </c>
      <c r="Q4" s="3">
        <v>1</v>
      </c>
      <c r="R4" s="3">
        <v>4</v>
      </c>
      <c r="S4" t="s">
        <v>51</v>
      </c>
      <c r="T4">
        <f>J4-I4</f>
        <v>2</v>
      </c>
    </row>
    <row r="5" spans="1:20" ht="51">
      <c r="A5" s="7">
        <v>2</v>
      </c>
      <c r="B5" s="3">
        <v>2</v>
      </c>
      <c r="C5" s="3">
        <v>4</v>
      </c>
      <c r="D5" s="3">
        <v>1</v>
      </c>
      <c r="E5" s="3">
        <v>4</v>
      </c>
      <c r="F5" s="37" t="s">
        <v>28</v>
      </c>
      <c r="G5" s="37" t="s">
        <v>28</v>
      </c>
      <c r="H5" s="3">
        <v>1</v>
      </c>
      <c r="I5" s="3">
        <v>1</v>
      </c>
      <c r="J5" s="3">
        <v>3</v>
      </c>
      <c r="K5" s="3" t="s">
        <v>86</v>
      </c>
      <c r="L5" s="3">
        <v>2</v>
      </c>
      <c r="M5" s="37" t="s">
        <v>91</v>
      </c>
      <c r="N5" s="37" t="s">
        <v>28</v>
      </c>
      <c r="O5" s="3">
        <v>2</v>
      </c>
      <c r="P5" s="3">
        <v>1</v>
      </c>
      <c r="Q5" s="3">
        <v>1</v>
      </c>
      <c r="R5" s="3">
        <v>1</v>
      </c>
      <c r="S5" t="s">
        <v>28</v>
      </c>
      <c r="T5">
        <f>J5-I5</f>
        <v>2</v>
      </c>
    </row>
    <row r="6" spans="1:20" ht="51">
      <c r="A6" s="7">
        <v>3</v>
      </c>
      <c r="B6" s="3">
        <v>2</v>
      </c>
      <c r="C6" s="3">
        <v>4</v>
      </c>
      <c r="D6" s="3">
        <v>1</v>
      </c>
      <c r="E6" s="3">
        <v>1</v>
      </c>
      <c r="F6" s="37" t="s">
        <v>93</v>
      </c>
      <c r="G6" s="37" t="s">
        <v>94</v>
      </c>
      <c r="H6" s="3">
        <v>1</v>
      </c>
      <c r="I6" s="3">
        <v>1</v>
      </c>
      <c r="J6" s="3">
        <v>3</v>
      </c>
      <c r="K6" s="3">
        <v>2</v>
      </c>
      <c r="L6" s="3">
        <v>2</v>
      </c>
      <c r="M6" s="37" t="s">
        <v>95</v>
      </c>
      <c r="N6" s="37" t="s">
        <v>96</v>
      </c>
      <c r="O6" s="3">
        <v>1</v>
      </c>
      <c r="P6" s="3">
        <v>1</v>
      </c>
      <c r="Q6" s="3">
        <v>1</v>
      </c>
      <c r="R6" s="3">
        <v>1</v>
      </c>
      <c r="S6" t="s">
        <v>28</v>
      </c>
      <c r="T6">
        <f>J6-I6</f>
        <v>2</v>
      </c>
    </row>
    <row r="7" spans="1:20" ht="51">
      <c r="A7" s="7">
        <f>A6+1</f>
        <v>4</v>
      </c>
      <c r="B7" s="3">
        <v>2</v>
      </c>
      <c r="C7" s="3" t="s">
        <v>28</v>
      </c>
      <c r="D7" s="3">
        <v>1</v>
      </c>
      <c r="E7" s="3">
        <v>2</v>
      </c>
      <c r="F7" s="37" t="s">
        <v>97</v>
      </c>
      <c r="G7" s="37" t="s">
        <v>98</v>
      </c>
      <c r="H7" s="3">
        <v>1</v>
      </c>
      <c r="I7" s="3">
        <v>2</v>
      </c>
      <c r="J7" s="3">
        <v>4</v>
      </c>
      <c r="K7" s="3">
        <v>1</v>
      </c>
      <c r="L7" s="3">
        <v>3</v>
      </c>
      <c r="M7" s="37" t="s">
        <v>99</v>
      </c>
      <c r="N7" s="37" t="s">
        <v>100</v>
      </c>
      <c r="O7" s="3">
        <v>2</v>
      </c>
      <c r="P7" s="3">
        <v>1</v>
      </c>
      <c r="Q7" s="3">
        <v>1</v>
      </c>
      <c r="R7" s="3">
        <v>3</v>
      </c>
      <c r="S7" t="s">
        <v>28</v>
      </c>
      <c r="T7">
        <f>J7-I7</f>
        <v>2</v>
      </c>
    </row>
    <row r="8" spans="1:20" ht="153">
      <c r="A8" s="7">
        <f aca="true" t="shared" si="0" ref="A8:A72">A7+1</f>
        <v>5</v>
      </c>
      <c r="B8" s="3">
        <v>2</v>
      </c>
      <c r="C8" s="3">
        <v>1</v>
      </c>
      <c r="D8" s="3">
        <v>1</v>
      </c>
      <c r="E8" s="3">
        <v>3</v>
      </c>
      <c r="F8" s="37" t="s">
        <v>101</v>
      </c>
      <c r="G8" s="37" t="s">
        <v>102</v>
      </c>
      <c r="H8" s="3">
        <v>2</v>
      </c>
      <c r="I8" s="3">
        <v>1</v>
      </c>
      <c r="J8" s="3">
        <v>1</v>
      </c>
      <c r="K8" s="3">
        <v>2</v>
      </c>
      <c r="L8" s="3">
        <v>5</v>
      </c>
      <c r="M8" s="37" t="s">
        <v>103</v>
      </c>
      <c r="N8" s="37" t="s">
        <v>104</v>
      </c>
      <c r="O8" s="3">
        <v>2</v>
      </c>
      <c r="P8" s="3">
        <v>2</v>
      </c>
      <c r="Q8" s="3" t="s">
        <v>105</v>
      </c>
      <c r="R8" s="3">
        <v>4</v>
      </c>
      <c r="S8" t="s">
        <v>52</v>
      </c>
      <c r="T8">
        <f>J8-I8</f>
        <v>0</v>
      </c>
    </row>
    <row r="9" spans="1:20" ht="12.75">
      <c r="A9" s="7">
        <f t="shared" si="0"/>
        <v>6</v>
      </c>
      <c r="B9" s="3">
        <v>2</v>
      </c>
      <c r="C9" s="3">
        <v>1</v>
      </c>
      <c r="D9" s="3">
        <v>2</v>
      </c>
      <c r="E9" s="3">
        <v>3</v>
      </c>
      <c r="F9" s="37" t="s">
        <v>106</v>
      </c>
      <c r="G9" s="37" t="s">
        <v>107</v>
      </c>
      <c r="H9" s="3">
        <v>2</v>
      </c>
      <c r="I9" s="3">
        <v>1</v>
      </c>
      <c r="J9" s="3">
        <v>2</v>
      </c>
      <c r="K9" s="3">
        <v>2</v>
      </c>
      <c r="L9" s="3">
        <v>2</v>
      </c>
      <c r="M9" s="37" t="s">
        <v>28</v>
      </c>
      <c r="N9" s="37" t="s">
        <v>28</v>
      </c>
      <c r="O9" s="3">
        <v>2</v>
      </c>
      <c r="P9" s="3">
        <v>2</v>
      </c>
      <c r="Q9" s="3">
        <v>2</v>
      </c>
      <c r="R9" s="3">
        <v>4</v>
      </c>
      <c r="S9" t="s">
        <v>28</v>
      </c>
      <c r="T9">
        <f>J9-I9</f>
        <v>1</v>
      </c>
    </row>
    <row r="10" spans="1:20" ht="127.5">
      <c r="A10" s="7">
        <f t="shared" si="0"/>
        <v>7</v>
      </c>
      <c r="B10" s="3">
        <v>2</v>
      </c>
      <c r="C10" s="3">
        <v>4</v>
      </c>
      <c r="D10" s="3">
        <v>1</v>
      </c>
      <c r="E10" s="3">
        <v>3</v>
      </c>
      <c r="F10" s="37" t="s">
        <v>108</v>
      </c>
      <c r="G10" s="37" t="s">
        <v>109</v>
      </c>
      <c r="H10" s="3">
        <v>1</v>
      </c>
      <c r="I10" s="3">
        <v>1</v>
      </c>
      <c r="J10" s="3">
        <v>3</v>
      </c>
      <c r="K10" s="3">
        <v>1</v>
      </c>
      <c r="L10" s="3">
        <v>2</v>
      </c>
      <c r="M10" s="37" t="s">
        <v>110</v>
      </c>
      <c r="N10" s="37" t="s">
        <v>111</v>
      </c>
      <c r="O10" s="3">
        <v>2</v>
      </c>
      <c r="P10" s="3">
        <v>1</v>
      </c>
      <c r="Q10" s="3">
        <v>1</v>
      </c>
      <c r="R10" s="3">
        <v>1</v>
      </c>
      <c r="S10" t="s">
        <v>53</v>
      </c>
      <c r="T10">
        <f>J10-I10</f>
        <v>2</v>
      </c>
    </row>
    <row r="11" spans="1:20" ht="89.25">
      <c r="A11" s="7">
        <f t="shared" si="0"/>
        <v>8</v>
      </c>
      <c r="B11" s="3">
        <v>2</v>
      </c>
      <c r="C11" s="3">
        <v>4</v>
      </c>
      <c r="D11" s="3">
        <v>2</v>
      </c>
      <c r="E11" s="3">
        <v>2</v>
      </c>
      <c r="F11" s="37" t="s">
        <v>112</v>
      </c>
      <c r="G11" s="37" t="s">
        <v>113</v>
      </c>
      <c r="H11" s="3">
        <v>1</v>
      </c>
      <c r="I11" s="3">
        <v>2</v>
      </c>
      <c r="J11" s="3">
        <v>4</v>
      </c>
      <c r="K11" s="3">
        <v>1</v>
      </c>
      <c r="L11" s="3">
        <v>3</v>
      </c>
      <c r="M11" s="37" t="s">
        <v>114</v>
      </c>
      <c r="N11" s="37" t="s">
        <v>115</v>
      </c>
      <c r="O11" s="3">
        <v>1</v>
      </c>
      <c r="P11" s="3">
        <v>1</v>
      </c>
      <c r="Q11" s="3">
        <v>1</v>
      </c>
      <c r="R11" s="3" t="s">
        <v>54</v>
      </c>
      <c r="S11" t="s">
        <v>28</v>
      </c>
      <c r="T11">
        <f>J11-I11</f>
        <v>2</v>
      </c>
    </row>
    <row r="12" spans="1:20" ht="178.5">
      <c r="A12" s="7">
        <f t="shared" si="0"/>
        <v>9</v>
      </c>
      <c r="B12" s="3">
        <v>2</v>
      </c>
      <c r="C12" s="3">
        <v>5</v>
      </c>
      <c r="D12" s="3">
        <v>1</v>
      </c>
      <c r="E12" s="3">
        <v>3</v>
      </c>
      <c r="F12" s="37" t="s">
        <v>116</v>
      </c>
      <c r="G12" s="37" t="s">
        <v>117</v>
      </c>
      <c r="H12" s="3" t="s">
        <v>455</v>
      </c>
      <c r="I12" s="3">
        <v>1</v>
      </c>
      <c r="J12" s="3">
        <v>3</v>
      </c>
      <c r="K12" s="3">
        <v>2</v>
      </c>
      <c r="L12" s="3">
        <v>3</v>
      </c>
      <c r="M12" s="37" t="s">
        <v>118</v>
      </c>
      <c r="N12" s="37" t="s">
        <v>119</v>
      </c>
      <c r="O12" s="3">
        <v>2</v>
      </c>
      <c r="P12" s="3">
        <v>1</v>
      </c>
      <c r="Q12" s="38" t="s">
        <v>105</v>
      </c>
      <c r="R12" s="3">
        <v>4</v>
      </c>
      <c r="S12" t="s">
        <v>55</v>
      </c>
      <c r="T12">
        <f>J12-I12</f>
        <v>2</v>
      </c>
    </row>
    <row r="13" spans="1:20" ht="127.5">
      <c r="A13" s="7">
        <f t="shared" si="0"/>
        <v>10</v>
      </c>
      <c r="B13" s="3">
        <v>2</v>
      </c>
      <c r="C13" s="3" t="s">
        <v>65</v>
      </c>
      <c r="D13" s="3">
        <v>1</v>
      </c>
      <c r="E13" s="3">
        <v>3</v>
      </c>
      <c r="F13" s="37" t="s">
        <v>120</v>
      </c>
      <c r="G13" s="37" t="s">
        <v>121</v>
      </c>
      <c r="H13" s="3">
        <v>1</v>
      </c>
      <c r="I13" s="3">
        <v>2</v>
      </c>
      <c r="J13" s="3">
        <v>4</v>
      </c>
      <c r="K13" s="3">
        <v>1</v>
      </c>
      <c r="L13" s="3">
        <v>3</v>
      </c>
      <c r="M13" s="37" t="s">
        <v>122</v>
      </c>
      <c r="N13" s="37" t="s">
        <v>123</v>
      </c>
      <c r="O13" s="3" t="s">
        <v>86</v>
      </c>
      <c r="P13" s="3">
        <v>1</v>
      </c>
      <c r="Q13" s="3">
        <v>1</v>
      </c>
      <c r="R13" s="3" t="s">
        <v>56</v>
      </c>
      <c r="S13" t="s">
        <v>57</v>
      </c>
      <c r="T13">
        <f>J13-I13</f>
        <v>2</v>
      </c>
    </row>
    <row r="14" spans="1:20" ht="76.5">
      <c r="A14" s="7">
        <f t="shared" si="0"/>
        <v>11</v>
      </c>
      <c r="B14" s="3">
        <v>2</v>
      </c>
      <c r="C14" s="3">
        <v>1</v>
      </c>
      <c r="D14" s="3">
        <v>1</v>
      </c>
      <c r="E14" s="3">
        <v>3</v>
      </c>
      <c r="F14" s="37" t="s">
        <v>124</v>
      </c>
      <c r="G14" s="37" t="s">
        <v>125</v>
      </c>
      <c r="H14" s="3">
        <v>1</v>
      </c>
      <c r="I14" s="3">
        <v>1</v>
      </c>
      <c r="J14" s="3">
        <v>3</v>
      </c>
      <c r="K14" s="3" t="s">
        <v>87</v>
      </c>
      <c r="L14" s="3">
        <v>3</v>
      </c>
      <c r="M14" s="37" t="s">
        <v>126</v>
      </c>
      <c r="N14" s="37" t="s">
        <v>127</v>
      </c>
      <c r="O14" s="3" t="s">
        <v>87</v>
      </c>
      <c r="P14" s="3" t="s">
        <v>87</v>
      </c>
      <c r="Q14" s="3">
        <v>1</v>
      </c>
      <c r="R14" s="3">
        <v>5</v>
      </c>
      <c r="S14" t="s">
        <v>28</v>
      </c>
      <c r="T14">
        <f>J14-I14</f>
        <v>2</v>
      </c>
    </row>
    <row r="15" spans="1:22" ht="127.5">
      <c r="A15" s="7">
        <f t="shared" si="0"/>
        <v>12</v>
      </c>
      <c r="B15" s="3">
        <v>2</v>
      </c>
      <c r="C15" s="3">
        <v>5</v>
      </c>
      <c r="D15" s="3">
        <v>1</v>
      </c>
      <c r="E15" s="3">
        <v>3</v>
      </c>
      <c r="F15" s="37" t="s">
        <v>128</v>
      </c>
      <c r="G15" s="37" t="s">
        <v>129</v>
      </c>
      <c r="H15" s="3">
        <v>1</v>
      </c>
      <c r="I15" s="3">
        <v>1</v>
      </c>
      <c r="J15" s="3">
        <v>3</v>
      </c>
      <c r="K15" s="3" t="s">
        <v>130</v>
      </c>
      <c r="L15" s="3">
        <v>3</v>
      </c>
      <c r="M15" s="37" t="s">
        <v>132</v>
      </c>
      <c r="N15" s="37" t="s">
        <v>133</v>
      </c>
      <c r="O15" s="3">
        <v>2</v>
      </c>
      <c r="P15" s="3">
        <v>1</v>
      </c>
      <c r="Q15" s="3">
        <v>2</v>
      </c>
      <c r="R15" s="3">
        <v>1</v>
      </c>
      <c r="S15" t="s">
        <v>28</v>
      </c>
      <c r="T15">
        <f>J15-I15</f>
        <v>2</v>
      </c>
      <c r="V15" t="s">
        <v>131</v>
      </c>
    </row>
    <row r="16" spans="1:20" ht="89.25">
      <c r="A16" s="7">
        <f t="shared" si="0"/>
        <v>13</v>
      </c>
      <c r="B16" s="3">
        <v>2</v>
      </c>
      <c r="C16" s="3">
        <v>4</v>
      </c>
      <c r="D16" s="3">
        <v>1</v>
      </c>
      <c r="E16" s="3">
        <v>3</v>
      </c>
      <c r="F16" s="37" t="s">
        <v>134</v>
      </c>
      <c r="G16" s="37" t="s">
        <v>135</v>
      </c>
      <c r="H16" s="3">
        <v>1</v>
      </c>
      <c r="I16" s="3">
        <v>1</v>
      </c>
      <c r="J16" s="3">
        <v>4</v>
      </c>
      <c r="K16" s="3" t="s">
        <v>87</v>
      </c>
      <c r="L16" s="3">
        <v>2</v>
      </c>
      <c r="M16" s="37" t="s">
        <v>136</v>
      </c>
      <c r="N16" s="37" t="s">
        <v>137</v>
      </c>
      <c r="O16" s="3">
        <v>2</v>
      </c>
      <c r="P16" s="3">
        <v>1</v>
      </c>
      <c r="Q16" s="3">
        <v>1</v>
      </c>
      <c r="R16" s="3">
        <v>1</v>
      </c>
      <c r="S16" t="s">
        <v>28</v>
      </c>
      <c r="T16">
        <f>J16-I16</f>
        <v>3</v>
      </c>
    </row>
    <row r="17" spans="1:20" ht="63.75">
      <c r="A17" s="7">
        <f t="shared" si="0"/>
        <v>14</v>
      </c>
      <c r="B17" s="3">
        <v>2</v>
      </c>
      <c r="C17" s="3">
        <v>6</v>
      </c>
      <c r="D17" s="3">
        <v>1</v>
      </c>
      <c r="E17" s="3">
        <v>3</v>
      </c>
      <c r="F17" s="37" t="s">
        <v>138</v>
      </c>
      <c r="G17" s="37" t="s">
        <v>139</v>
      </c>
      <c r="H17" s="3" t="s">
        <v>28</v>
      </c>
      <c r="I17" s="3">
        <v>1</v>
      </c>
      <c r="J17" s="3">
        <v>3</v>
      </c>
      <c r="K17" s="3">
        <v>2</v>
      </c>
      <c r="L17" s="3">
        <v>3</v>
      </c>
      <c r="M17" s="37" t="s">
        <v>28</v>
      </c>
      <c r="N17" s="37" t="s">
        <v>140</v>
      </c>
      <c r="O17" s="3">
        <v>2</v>
      </c>
      <c r="P17" s="3">
        <v>1</v>
      </c>
      <c r="Q17" s="3">
        <v>1</v>
      </c>
      <c r="R17" s="3">
        <v>1</v>
      </c>
      <c r="S17" t="s">
        <v>28</v>
      </c>
      <c r="T17">
        <f>J17-I17</f>
        <v>2</v>
      </c>
    </row>
    <row r="18" spans="1:20" ht="25.5">
      <c r="A18" s="7">
        <f t="shared" si="0"/>
        <v>15</v>
      </c>
      <c r="B18" s="3">
        <v>2</v>
      </c>
      <c r="C18" s="3">
        <v>5</v>
      </c>
      <c r="D18" s="3">
        <v>1</v>
      </c>
      <c r="E18" s="3">
        <v>3</v>
      </c>
      <c r="F18" s="37" t="s">
        <v>141</v>
      </c>
      <c r="G18" s="37" t="s">
        <v>142</v>
      </c>
      <c r="H18" s="3">
        <v>1</v>
      </c>
      <c r="I18" s="3">
        <v>1</v>
      </c>
      <c r="J18" s="3">
        <v>4</v>
      </c>
      <c r="K18" s="3">
        <v>2</v>
      </c>
      <c r="L18" s="3">
        <v>5</v>
      </c>
      <c r="M18" s="37" t="s">
        <v>143</v>
      </c>
      <c r="N18" s="37" t="s">
        <v>144</v>
      </c>
      <c r="O18" s="3">
        <v>2</v>
      </c>
      <c r="P18" s="3">
        <v>1</v>
      </c>
      <c r="Q18" s="3">
        <v>1</v>
      </c>
      <c r="R18" s="3">
        <v>4</v>
      </c>
      <c r="S18" t="s">
        <v>58</v>
      </c>
      <c r="T18">
        <f>J18-I18</f>
        <v>3</v>
      </c>
    </row>
    <row r="19" spans="1:20" ht="76.5">
      <c r="A19" s="7">
        <f t="shared" si="0"/>
        <v>16</v>
      </c>
      <c r="B19" s="3">
        <v>2</v>
      </c>
      <c r="C19" s="3">
        <v>5</v>
      </c>
      <c r="D19" s="3">
        <v>2</v>
      </c>
      <c r="E19" s="3">
        <v>3</v>
      </c>
      <c r="F19" s="37" t="s">
        <v>145</v>
      </c>
      <c r="G19" s="37" t="s">
        <v>146</v>
      </c>
      <c r="H19" s="3" t="s">
        <v>28</v>
      </c>
      <c r="I19" s="3">
        <v>2</v>
      </c>
      <c r="J19" s="3">
        <v>3</v>
      </c>
      <c r="K19" s="3">
        <v>1</v>
      </c>
      <c r="L19" s="3">
        <v>2</v>
      </c>
      <c r="M19" s="37" t="s">
        <v>147</v>
      </c>
      <c r="N19" s="37" t="s">
        <v>148</v>
      </c>
      <c r="O19" s="3">
        <v>2</v>
      </c>
      <c r="P19" s="3">
        <v>1</v>
      </c>
      <c r="Q19" s="3">
        <v>1</v>
      </c>
      <c r="R19" s="3">
        <v>2</v>
      </c>
      <c r="S19" t="s">
        <v>28</v>
      </c>
      <c r="T19">
        <f>J19-I19</f>
        <v>1</v>
      </c>
    </row>
    <row r="20" spans="1:20" ht="76.5">
      <c r="A20" s="7">
        <f t="shared" si="0"/>
        <v>17</v>
      </c>
      <c r="B20" s="3">
        <v>2</v>
      </c>
      <c r="C20" s="3">
        <v>5</v>
      </c>
      <c r="D20" s="3">
        <v>2</v>
      </c>
      <c r="E20" s="3">
        <v>3</v>
      </c>
      <c r="F20" s="37" t="s">
        <v>149</v>
      </c>
      <c r="G20" s="37" t="s">
        <v>150</v>
      </c>
      <c r="H20" s="3">
        <v>1</v>
      </c>
      <c r="I20" s="3">
        <v>1</v>
      </c>
      <c r="J20" s="3">
        <v>3</v>
      </c>
      <c r="K20" s="3">
        <v>2</v>
      </c>
      <c r="L20" s="3">
        <v>3</v>
      </c>
      <c r="M20" s="37" t="s">
        <v>151</v>
      </c>
      <c r="N20" s="37" t="s">
        <v>152</v>
      </c>
      <c r="O20" s="3">
        <v>2</v>
      </c>
      <c r="P20" s="3">
        <v>1</v>
      </c>
      <c r="Q20" s="3">
        <v>2</v>
      </c>
      <c r="R20" s="3">
        <v>1</v>
      </c>
      <c r="S20" t="s">
        <v>28</v>
      </c>
      <c r="T20">
        <f>J20-I20</f>
        <v>2</v>
      </c>
    </row>
    <row r="21" spans="1:20" ht="63.75">
      <c r="A21" s="7">
        <f t="shared" si="0"/>
        <v>18</v>
      </c>
      <c r="B21" s="3">
        <v>2</v>
      </c>
      <c r="C21" s="3">
        <v>5</v>
      </c>
      <c r="D21" s="3">
        <v>1</v>
      </c>
      <c r="E21" s="3">
        <v>3</v>
      </c>
      <c r="F21" s="37" t="s">
        <v>153</v>
      </c>
      <c r="G21" s="37" t="s">
        <v>154</v>
      </c>
      <c r="H21" s="3">
        <v>1</v>
      </c>
      <c r="I21" s="3">
        <v>1</v>
      </c>
      <c r="J21" s="3">
        <v>3</v>
      </c>
      <c r="K21" s="3">
        <v>2</v>
      </c>
      <c r="L21" s="3">
        <v>3</v>
      </c>
      <c r="M21" s="37" t="s">
        <v>155</v>
      </c>
      <c r="N21" s="37" t="s">
        <v>127</v>
      </c>
      <c r="O21" s="3">
        <v>2</v>
      </c>
      <c r="P21" s="3">
        <v>2</v>
      </c>
      <c r="Q21" s="3">
        <v>1</v>
      </c>
      <c r="R21" s="3">
        <v>1</v>
      </c>
      <c r="S21" t="s">
        <v>28</v>
      </c>
      <c r="T21">
        <f>J21-I21</f>
        <v>2</v>
      </c>
    </row>
    <row r="22" spans="1:20" ht="89.25">
      <c r="A22" s="7">
        <f t="shared" si="0"/>
        <v>19</v>
      </c>
      <c r="B22" s="3">
        <v>2</v>
      </c>
      <c r="C22" s="3">
        <v>4</v>
      </c>
      <c r="D22" s="3">
        <v>2</v>
      </c>
      <c r="E22" s="3">
        <v>3</v>
      </c>
      <c r="F22" s="37" t="s">
        <v>156</v>
      </c>
      <c r="G22" s="37" t="s">
        <v>157</v>
      </c>
      <c r="H22" s="3">
        <v>1</v>
      </c>
      <c r="I22" s="3">
        <v>1</v>
      </c>
      <c r="J22" s="3">
        <v>3</v>
      </c>
      <c r="K22" s="3">
        <v>1</v>
      </c>
      <c r="L22" s="3">
        <v>2</v>
      </c>
      <c r="M22" s="37" t="s">
        <v>158</v>
      </c>
      <c r="N22" s="37" t="s">
        <v>159</v>
      </c>
      <c r="O22" s="3">
        <v>2</v>
      </c>
      <c r="P22" s="3">
        <v>1</v>
      </c>
      <c r="Q22" s="3">
        <v>1</v>
      </c>
      <c r="R22" s="3">
        <v>1</v>
      </c>
      <c r="S22" t="s">
        <v>28</v>
      </c>
      <c r="T22">
        <f>J22-I22</f>
        <v>2</v>
      </c>
    </row>
    <row r="23" spans="1:20" ht="102">
      <c r="A23" s="7">
        <f t="shared" si="0"/>
        <v>20</v>
      </c>
      <c r="B23" s="3">
        <v>2</v>
      </c>
      <c r="C23" s="3">
        <v>4</v>
      </c>
      <c r="D23" s="3">
        <v>2</v>
      </c>
      <c r="E23" s="3">
        <v>3</v>
      </c>
      <c r="F23" s="37" t="s">
        <v>160</v>
      </c>
      <c r="G23" s="37" t="s">
        <v>161</v>
      </c>
      <c r="H23" s="3">
        <v>1</v>
      </c>
      <c r="I23" s="3">
        <v>1</v>
      </c>
      <c r="J23" s="3">
        <v>3</v>
      </c>
      <c r="K23" s="3">
        <v>2</v>
      </c>
      <c r="L23" s="3">
        <v>2</v>
      </c>
      <c r="M23" s="37" t="s">
        <v>162</v>
      </c>
      <c r="N23" s="37" t="s">
        <v>163</v>
      </c>
      <c r="O23" s="3">
        <v>2</v>
      </c>
      <c r="P23" s="3">
        <v>1</v>
      </c>
      <c r="Q23" s="3">
        <v>1</v>
      </c>
      <c r="R23" s="3">
        <v>1</v>
      </c>
      <c r="S23" t="s">
        <v>59</v>
      </c>
      <c r="T23">
        <f>J23-I23</f>
        <v>2</v>
      </c>
    </row>
    <row r="24" spans="1:20" ht="140.25">
      <c r="A24" s="7">
        <f t="shared" si="0"/>
        <v>21</v>
      </c>
      <c r="B24" s="3">
        <v>2</v>
      </c>
      <c r="C24" s="3">
        <v>4</v>
      </c>
      <c r="D24" s="3">
        <v>1</v>
      </c>
      <c r="E24" s="3">
        <v>3</v>
      </c>
      <c r="F24" s="37" t="s">
        <v>164</v>
      </c>
      <c r="G24" s="37" t="s">
        <v>28</v>
      </c>
      <c r="H24" s="3">
        <v>1</v>
      </c>
      <c r="I24" s="3">
        <v>1</v>
      </c>
      <c r="J24" s="3">
        <v>3</v>
      </c>
      <c r="K24" s="3">
        <v>2</v>
      </c>
      <c r="L24" s="3">
        <v>2</v>
      </c>
      <c r="M24" s="37" t="s">
        <v>165</v>
      </c>
      <c r="N24" s="37" t="s">
        <v>166</v>
      </c>
      <c r="O24" s="3">
        <v>2</v>
      </c>
      <c r="P24" s="3">
        <v>1</v>
      </c>
      <c r="Q24" s="3" t="s">
        <v>167</v>
      </c>
      <c r="R24" s="3">
        <v>1</v>
      </c>
      <c r="S24" t="s">
        <v>28</v>
      </c>
      <c r="T24">
        <f>J24-I24</f>
        <v>2</v>
      </c>
    </row>
    <row r="25" spans="1:20" ht="63.75">
      <c r="A25" s="7">
        <f t="shared" si="0"/>
        <v>22</v>
      </c>
      <c r="B25" s="3">
        <v>2</v>
      </c>
      <c r="C25" s="3">
        <v>4</v>
      </c>
      <c r="D25" s="3">
        <v>2</v>
      </c>
      <c r="E25" s="3">
        <v>3</v>
      </c>
      <c r="F25" s="37" t="s">
        <v>168</v>
      </c>
      <c r="G25" s="37" t="s">
        <v>169</v>
      </c>
      <c r="H25" s="3">
        <v>1</v>
      </c>
      <c r="I25" s="3">
        <v>1</v>
      </c>
      <c r="J25" s="3">
        <v>3</v>
      </c>
      <c r="K25" s="3">
        <v>1</v>
      </c>
      <c r="L25" s="3">
        <v>2</v>
      </c>
      <c r="M25" s="37" t="s">
        <v>170</v>
      </c>
      <c r="N25" s="37" t="s">
        <v>171</v>
      </c>
      <c r="O25" s="3">
        <v>2</v>
      </c>
      <c r="P25" s="3">
        <v>1</v>
      </c>
      <c r="Q25" s="3">
        <v>1</v>
      </c>
      <c r="R25" s="3">
        <v>1</v>
      </c>
      <c r="S25" t="s">
        <v>28</v>
      </c>
      <c r="T25">
        <f>J25-I25</f>
        <v>2</v>
      </c>
    </row>
    <row r="26" spans="1:20" ht="25.5">
      <c r="A26" s="7">
        <f t="shared" si="0"/>
        <v>23</v>
      </c>
      <c r="B26" s="3">
        <v>2</v>
      </c>
      <c r="C26" s="3">
        <v>5</v>
      </c>
      <c r="D26" s="3">
        <v>1</v>
      </c>
      <c r="E26" s="3">
        <v>3</v>
      </c>
      <c r="F26" s="37" t="s">
        <v>172</v>
      </c>
      <c r="G26" s="37" t="s">
        <v>173</v>
      </c>
      <c r="H26" s="3">
        <v>2</v>
      </c>
      <c r="I26" s="3">
        <v>2</v>
      </c>
      <c r="J26" s="3">
        <v>2</v>
      </c>
      <c r="K26" s="3">
        <v>2</v>
      </c>
      <c r="L26" s="3">
        <v>3</v>
      </c>
      <c r="M26" s="37" t="s">
        <v>174</v>
      </c>
      <c r="N26" s="37" t="s">
        <v>175</v>
      </c>
      <c r="O26" s="3">
        <v>2</v>
      </c>
      <c r="P26" s="3">
        <v>1</v>
      </c>
      <c r="Q26" s="3">
        <v>2</v>
      </c>
      <c r="R26" s="3">
        <v>4</v>
      </c>
      <c r="S26" t="s">
        <v>28</v>
      </c>
      <c r="T26">
        <f>J26-I26</f>
        <v>0</v>
      </c>
    </row>
    <row r="27" spans="1:20" ht="51">
      <c r="A27" s="7">
        <f t="shared" si="0"/>
        <v>24</v>
      </c>
      <c r="B27" s="3">
        <v>2</v>
      </c>
      <c r="C27" s="3">
        <v>4</v>
      </c>
      <c r="D27" s="3">
        <v>1</v>
      </c>
      <c r="E27" s="3">
        <v>3</v>
      </c>
      <c r="F27" s="37" t="s">
        <v>176</v>
      </c>
      <c r="G27" s="37" t="s">
        <v>177</v>
      </c>
      <c r="H27" s="3">
        <v>1</v>
      </c>
      <c r="I27" s="3">
        <v>1</v>
      </c>
      <c r="J27" s="3">
        <v>3</v>
      </c>
      <c r="K27" s="3">
        <v>2</v>
      </c>
      <c r="L27" s="3">
        <v>3</v>
      </c>
      <c r="M27" s="37" t="s">
        <v>178</v>
      </c>
      <c r="N27" s="37" t="s">
        <v>179</v>
      </c>
      <c r="O27" s="3">
        <v>2</v>
      </c>
      <c r="P27" s="3">
        <v>1</v>
      </c>
      <c r="Q27" s="3">
        <v>1</v>
      </c>
      <c r="R27" s="3">
        <v>1</v>
      </c>
      <c r="S27" t="s">
        <v>28</v>
      </c>
      <c r="T27">
        <f>J27-I27</f>
        <v>2</v>
      </c>
    </row>
    <row r="28" spans="1:20" ht="76.5">
      <c r="A28" s="7">
        <f t="shared" si="0"/>
        <v>25</v>
      </c>
      <c r="B28" s="3">
        <v>2</v>
      </c>
      <c r="C28" s="3">
        <v>5</v>
      </c>
      <c r="D28" s="3">
        <v>1</v>
      </c>
      <c r="E28" s="3">
        <v>3</v>
      </c>
      <c r="F28" s="37" t="s">
        <v>180</v>
      </c>
      <c r="G28" s="37" t="s">
        <v>181</v>
      </c>
      <c r="H28" s="3">
        <v>1</v>
      </c>
      <c r="I28" s="3">
        <v>1</v>
      </c>
      <c r="J28" s="3">
        <v>2</v>
      </c>
      <c r="K28" s="3">
        <v>2</v>
      </c>
      <c r="L28" s="3">
        <v>2</v>
      </c>
      <c r="M28" s="37" t="s">
        <v>182</v>
      </c>
      <c r="N28" s="37" t="s">
        <v>183</v>
      </c>
      <c r="O28" s="3">
        <v>2</v>
      </c>
      <c r="P28" s="3">
        <v>1</v>
      </c>
      <c r="Q28" s="3" t="s">
        <v>167</v>
      </c>
      <c r="R28" s="3">
        <v>4</v>
      </c>
      <c r="S28" t="s">
        <v>28</v>
      </c>
      <c r="T28">
        <f>J28-I28</f>
        <v>1</v>
      </c>
    </row>
    <row r="29" spans="1:20" ht="76.5">
      <c r="A29" s="7">
        <f t="shared" si="0"/>
        <v>26</v>
      </c>
      <c r="B29" s="3">
        <v>2</v>
      </c>
      <c r="C29" s="3">
        <v>1</v>
      </c>
      <c r="D29" s="3">
        <v>2</v>
      </c>
      <c r="E29" s="3">
        <v>1</v>
      </c>
      <c r="F29" s="37" t="s">
        <v>184</v>
      </c>
      <c r="G29" s="37" t="s">
        <v>185</v>
      </c>
      <c r="H29" s="3" t="s">
        <v>28</v>
      </c>
      <c r="I29" s="3">
        <v>1</v>
      </c>
      <c r="J29" s="3">
        <v>4</v>
      </c>
      <c r="K29" s="3">
        <v>1</v>
      </c>
      <c r="L29" s="3">
        <v>1</v>
      </c>
      <c r="M29" s="37" t="s">
        <v>186</v>
      </c>
      <c r="N29" s="37" t="s">
        <v>187</v>
      </c>
      <c r="O29" s="3">
        <v>2</v>
      </c>
      <c r="P29" s="3">
        <v>1</v>
      </c>
      <c r="Q29" s="3">
        <v>3</v>
      </c>
      <c r="R29" s="3">
        <v>5</v>
      </c>
      <c r="S29" t="s">
        <v>28</v>
      </c>
      <c r="T29">
        <f>J29-I29</f>
        <v>3</v>
      </c>
    </row>
    <row r="30" spans="1:20" ht="153">
      <c r="A30" s="7">
        <f t="shared" si="0"/>
        <v>27</v>
      </c>
      <c r="B30" s="3">
        <v>2</v>
      </c>
      <c r="C30" s="3">
        <v>5</v>
      </c>
      <c r="D30" s="3">
        <v>2</v>
      </c>
      <c r="E30" s="3">
        <v>1</v>
      </c>
      <c r="F30" s="37" t="s">
        <v>188</v>
      </c>
      <c r="G30" s="37" t="s">
        <v>189</v>
      </c>
      <c r="H30" s="3">
        <v>1</v>
      </c>
      <c r="I30" s="3">
        <v>2</v>
      </c>
      <c r="J30" s="3">
        <v>3</v>
      </c>
      <c r="K30" s="3">
        <v>1</v>
      </c>
      <c r="L30" s="3">
        <v>2</v>
      </c>
      <c r="M30" s="37" t="s">
        <v>190</v>
      </c>
      <c r="N30" s="37" t="s">
        <v>191</v>
      </c>
      <c r="O30" s="3">
        <v>1</v>
      </c>
      <c r="P30" s="3">
        <v>1</v>
      </c>
      <c r="Q30" s="3">
        <v>1</v>
      </c>
      <c r="R30" s="3">
        <v>1</v>
      </c>
      <c r="S30" t="s">
        <v>28</v>
      </c>
      <c r="T30">
        <f>J30-I30</f>
        <v>1</v>
      </c>
    </row>
    <row r="31" spans="1:20" ht="178.5">
      <c r="A31" s="7">
        <f t="shared" si="0"/>
        <v>28</v>
      </c>
      <c r="B31" s="3">
        <v>2</v>
      </c>
      <c r="C31" s="3">
        <v>1</v>
      </c>
      <c r="D31" s="3">
        <v>2</v>
      </c>
      <c r="E31" s="3">
        <v>3</v>
      </c>
      <c r="F31" s="37" t="s">
        <v>192</v>
      </c>
      <c r="G31" s="37" t="s">
        <v>193</v>
      </c>
      <c r="H31" s="3">
        <v>1</v>
      </c>
      <c r="I31" s="3">
        <v>2</v>
      </c>
      <c r="J31" s="3">
        <v>3</v>
      </c>
      <c r="K31" s="3">
        <v>2</v>
      </c>
      <c r="L31" s="3">
        <v>2</v>
      </c>
      <c r="M31" s="37" t="s">
        <v>194</v>
      </c>
      <c r="N31" s="37" t="s">
        <v>195</v>
      </c>
      <c r="O31" s="3">
        <v>2</v>
      </c>
      <c r="P31" s="3">
        <v>1</v>
      </c>
      <c r="Q31" s="3">
        <v>1</v>
      </c>
      <c r="R31" s="3">
        <v>5</v>
      </c>
      <c r="S31" t="s">
        <v>28</v>
      </c>
      <c r="T31">
        <f>J31-I31</f>
        <v>1</v>
      </c>
    </row>
    <row r="32" spans="1:20" ht="204">
      <c r="A32" s="7">
        <f t="shared" si="0"/>
        <v>29</v>
      </c>
      <c r="B32" s="3">
        <v>2</v>
      </c>
      <c r="C32" s="3">
        <v>5</v>
      </c>
      <c r="D32" s="3">
        <v>2</v>
      </c>
      <c r="E32" s="3">
        <v>3</v>
      </c>
      <c r="F32" s="37" t="s">
        <v>196</v>
      </c>
      <c r="G32" s="37" t="s">
        <v>197</v>
      </c>
      <c r="H32" s="3">
        <v>1</v>
      </c>
      <c r="I32" s="3">
        <v>1</v>
      </c>
      <c r="J32" s="3">
        <v>2</v>
      </c>
      <c r="K32" s="3">
        <v>2</v>
      </c>
      <c r="L32" s="3">
        <v>1</v>
      </c>
      <c r="M32" s="37" t="s">
        <v>198</v>
      </c>
      <c r="N32" s="37" t="s">
        <v>28</v>
      </c>
      <c r="O32" s="3">
        <v>2</v>
      </c>
      <c r="P32" s="3">
        <v>2</v>
      </c>
      <c r="Q32" s="3">
        <v>2</v>
      </c>
      <c r="R32" s="3">
        <v>4</v>
      </c>
      <c r="S32" t="s">
        <v>28</v>
      </c>
      <c r="T32">
        <f>J32-I32</f>
        <v>1</v>
      </c>
    </row>
    <row r="33" spans="1:20" ht="51">
      <c r="A33" s="7">
        <f t="shared" si="0"/>
        <v>30</v>
      </c>
      <c r="B33" s="3">
        <v>2</v>
      </c>
      <c r="C33" s="3">
        <v>5</v>
      </c>
      <c r="D33" s="3">
        <v>2</v>
      </c>
      <c r="E33" s="3">
        <v>3</v>
      </c>
      <c r="F33" s="37" t="s">
        <v>199</v>
      </c>
      <c r="G33" s="37" t="s">
        <v>200</v>
      </c>
      <c r="H33" s="3">
        <v>1</v>
      </c>
      <c r="I33" s="3">
        <v>1</v>
      </c>
      <c r="J33" s="3">
        <v>3</v>
      </c>
      <c r="K33" s="3">
        <v>2</v>
      </c>
      <c r="L33" s="3">
        <v>2</v>
      </c>
      <c r="M33" s="37" t="s">
        <v>201</v>
      </c>
      <c r="N33" s="37" t="s">
        <v>202</v>
      </c>
      <c r="O33" s="3">
        <v>2</v>
      </c>
      <c r="P33" s="3">
        <v>1</v>
      </c>
      <c r="Q33" s="3">
        <v>2</v>
      </c>
      <c r="R33" s="3">
        <v>4</v>
      </c>
      <c r="S33" t="s">
        <v>28</v>
      </c>
      <c r="T33">
        <f>J33-I33</f>
        <v>2</v>
      </c>
    </row>
    <row r="34" spans="1:20" ht="25.5">
      <c r="A34" s="7">
        <f t="shared" si="0"/>
        <v>31</v>
      </c>
      <c r="B34" s="3">
        <v>2</v>
      </c>
      <c r="C34" s="3">
        <v>4</v>
      </c>
      <c r="D34" s="3">
        <v>2</v>
      </c>
      <c r="E34" s="3">
        <v>3</v>
      </c>
      <c r="F34" s="37" t="s">
        <v>203</v>
      </c>
      <c r="G34" s="37" t="s">
        <v>204</v>
      </c>
      <c r="H34" s="3">
        <v>1</v>
      </c>
      <c r="I34" s="3">
        <v>1</v>
      </c>
      <c r="J34" s="3">
        <v>2</v>
      </c>
      <c r="K34" s="3">
        <v>2</v>
      </c>
      <c r="L34" s="3">
        <v>3</v>
      </c>
      <c r="M34" s="37" t="s">
        <v>205</v>
      </c>
      <c r="N34" s="37" t="s">
        <v>206</v>
      </c>
      <c r="O34" s="3">
        <v>2</v>
      </c>
      <c r="P34" s="3">
        <v>1</v>
      </c>
      <c r="Q34" s="3">
        <v>3</v>
      </c>
      <c r="R34" s="3">
        <v>1</v>
      </c>
      <c r="S34" t="s">
        <v>28</v>
      </c>
      <c r="T34">
        <f>J34-I34</f>
        <v>1</v>
      </c>
    </row>
    <row r="35" spans="1:20" ht="127.5">
      <c r="A35" s="7">
        <f t="shared" si="0"/>
        <v>32</v>
      </c>
      <c r="B35" s="3">
        <v>2</v>
      </c>
      <c r="C35" s="3">
        <v>4</v>
      </c>
      <c r="D35" s="3">
        <v>2</v>
      </c>
      <c r="E35" s="3">
        <v>3</v>
      </c>
      <c r="F35" s="37" t="s">
        <v>207</v>
      </c>
      <c r="G35" s="37" t="s">
        <v>208</v>
      </c>
      <c r="H35" s="3">
        <v>1</v>
      </c>
      <c r="I35" s="3">
        <v>4</v>
      </c>
      <c r="J35" s="3">
        <v>5</v>
      </c>
      <c r="K35" s="3">
        <v>1</v>
      </c>
      <c r="L35" s="3">
        <v>3</v>
      </c>
      <c r="M35" s="37" t="s">
        <v>209</v>
      </c>
      <c r="N35" s="37" t="s">
        <v>210</v>
      </c>
      <c r="O35" s="3">
        <v>1</v>
      </c>
      <c r="P35" s="3">
        <v>1</v>
      </c>
      <c r="Q35" s="3">
        <v>1</v>
      </c>
      <c r="R35" s="3" t="s">
        <v>54</v>
      </c>
      <c r="S35" t="s">
        <v>28</v>
      </c>
      <c r="T35">
        <f>J35-I35</f>
        <v>1</v>
      </c>
    </row>
    <row r="36" spans="1:20" ht="114.75">
      <c r="A36" s="7">
        <f t="shared" si="0"/>
        <v>33</v>
      </c>
      <c r="B36" s="3">
        <v>2</v>
      </c>
      <c r="C36" s="3">
        <v>4</v>
      </c>
      <c r="D36" s="3">
        <v>1</v>
      </c>
      <c r="E36" s="3">
        <v>3</v>
      </c>
      <c r="F36" s="37" t="s">
        <v>211</v>
      </c>
      <c r="G36" s="37" t="s">
        <v>212</v>
      </c>
      <c r="H36" s="3">
        <v>1</v>
      </c>
      <c r="I36" s="3">
        <v>1</v>
      </c>
      <c r="J36" s="3">
        <v>3</v>
      </c>
      <c r="K36" s="3">
        <v>1</v>
      </c>
      <c r="L36" s="3">
        <v>3</v>
      </c>
      <c r="M36" s="37" t="s">
        <v>213</v>
      </c>
      <c r="N36" s="37" t="s">
        <v>214</v>
      </c>
      <c r="O36" s="3" t="s">
        <v>86</v>
      </c>
      <c r="P36" s="3">
        <v>2</v>
      </c>
      <c r="Q36" s="3">
        <v>1</v>
      </c>
      <c r="R36" s="3">
        <v>2</v>
      </c>
      <c r="S36" t="s">
        <v>60</v>
      </c>
      <c r="T36">
        <f>J36-I36</f>
        <v>2</v>
      </c>
    </row>
    <row r="37" spans="1:20" ht="165.75">
      <c r="A37" s="7">
        <f t="shared" si="0"/>
        <v>34</v>
      </c>
      <c r="B37" s="3">
        <v>2</v>
      </c>
      <c r="C37" s="3">
        <v>4</v>
      </c>
      <c r="D37" s="3">
        <v>2</v>
      </c>
      <c r="E37" s="3">
        <v>3</v>
      </c>
      <c r="F37" s="37" t="s">
        <v>215</v>
      </c>
      <c r="G37" s="37" t="s">
        <v>216</v>
      </c>
      <c r="H37" s="3">
        <v>2</v>
      </c>
      <c r="I37" s="3">
        <v>1</v>
      </c>
      <c r="J37" s="3">
        <v>2</v>
      </c>
      <c r="K37" s="3">
        <v>2</v>
      </c>
      <c r="L37" s="3">
        <v>4</v>
      </c>
      <c r="M37" s="37" t="s">
        <v>217</v>
      </c>
      <c r="N37" s="37" t="s">
        <v>218</v>
      </c>
      <c r="O37" s="3">
        <v>2</v>
      </c>
      <c r="P37" s="3">
        <v>1</v>
      </c>
      <c r="Q37" s="3">
        <v>1</v>
      </c>
      <c r="R37" s="3">
        <v>1</v>
      </c>
      <c r="S37" t="s">
        <v>28</v>
      </c>
      <c r="T37">
        <f>J37-I37</f>
        <v>1</v>
      </c>
    </row>
    <row r="38" spans="1:20" ht="102">
      <c r="A38" s="7">
        <f t="shared" si="0"/>
        <v>35</v>
      </c>
      <c r="B38" s="3">
        <v>2</v>
      </c>
      <c r="C38" s="3">
        <v>4</v>
      </c>
      <c r="D38" s="3">
        <v>2</v>
      </c>
      <c r="E38" s="3">
        <v>4</v>
      </c>
      <c r="F38" s="37" t="s">
        <v>219</v>
      </c>
      <c r="G38" s="37" t="s">
        <v>220</v>
      </c>
      <c r="H38" s="3">
        <v>1</v>
      </c>
      <c r="I38" s="3">
        <v>3</v>
      </c>
      <c r="J38" s="3">
        <v>4</v>
      </c>
      <c r="K38" s="3">
        <v>1</v>
      </c>
      <c r="L38" s="3">
        <v>3</v>
      </c>
      <c r="M38" s="37" t="s">
        <v>221</v>
      </c>
      <c r="N38" s="37" t="s">
        <v>222</v>
      </c>
      <c r="O38" s="3">
        <v>2</v>
      </c>
      <c r="P38" s="3">
        <v>1</v>
      </c>
      <c r="Q38" s="3">
        <v>2</v>
      </c>
      <c r="R38" s="3" t="s">
        <v>56</v>
      </c>
      <c r="S38" t="s">
        <v>28</v>
      </c>
      <c r="T38">
        <f>J38-I38</f>
        <v>1</v>
      </c>
    </row>
    <row r="39" spans="1:20" ht="76.5">
      <c r="A39" s="7">
        <f t="shared" si="0"/>
        <v>36</v>
      </c>
      <c r="B39" s="3">
        <v>2</v>
      </c>
      <c r="C39" s="3">
        <v>5</v>
      </c>
      <c r="D39" s="3">
        <v>1</v>
      </c>
      <c r="E39" s="3">
        <v>3</v>
      </c>
      <c r="F39" s="37" t="s">
        <v>223</v>
      </c>
      <c r="G39" s="37" t="s">
        <v>224</v>
      </c>
      <c r="H39" s="3" t="s">
        <v>28</v>
      </c>
      <c r="I39" s="3">
        <v>1</v>
      </c>
      <c r="J39" s="3">
        <v>3</v>
      </c>
      <c r="K39" s="3">
        <v>2</v>
      </c>
      <c r="L39" s="3">
        <v>3</v>
      </c>
      <c r="M39" s="37" t="s">
        <v>225</v>
      </c>
      <c r="N39" s="37" t="s">
        <v>226</v>
      </c>
      <c r="O39" s="3">
        <v>2</v>
      </c>
      <c r="P39" s="3">
        <v>1</v>
      </c>
      <c r="Q39" s="3">
        <v>1</v>
      </c>
      <c r="R39" s="3">
        <v>1</v>
      </c>
      <c r="S39" t="s">
        <v>28</v>
      </c>
      <c r="T39">
        <f>J39-I39</f>
        <v>2</v>
      </c>
    </row>
    <row r="40" spans="1:20" ht="102">
      <c r="A40" s="7">
        <f t="shared" si="0"/>
        <v>37</v>
      </c>
      <c r="B40" s="3">
        <v>2</v>
      </c>
      <c r="C40" s="3">
        <v>4</v>
      </c>
      <c r="D40" s="3">
        <v>1</v>
      </c>
      <c r="E40" s="3">
        <v>3</v>
      </c>
      <c r="F40" s="37" t="s">
        <v>227</v>
      </c>
      <c r="G40" s="37" t="s">
        <v>228</v>
      </c>
      <c r="H40" s="3">
        <v>1</v>
      </c>
      <c r="I40" s="3">
        <v>1</v>
      </c>
      <c r="J40" s="3">
        <v>3</v>
      </c>
      <c r="K40" s="3">
        <v>2</v>
      </c>
      <c r="L40" s="3">
        <v>3</v>
      </c>
      <c r="M40" s="37" t="s">
        <v>229</v>
      </c>
      <c r="N40" s="37" t="s">
        <v>230</v>
      </c>
      <c r="O40" s="3">
        <v>2</v>
      </c>
      <c r="P40" s="3">
        <v>1</v>
      </c>
      <c r="Q40" s="3" t="s">
        <v>105</v>
      </c>
      <c r="R40" s="3">
        <v>2</v>
      </c>
      <c r="S40" t="s">
        <v>61</v>
      </c>
      <c r="T40">
        <f>J40-I40</f>
        <v>2</v>
      </c>
    </row>
    <row r="41" spans="1:20" ht="12.75">
      <c r="A41" s="7">
        <f t="shared" si="0"/>
        <v>38</v>
      </c>
      <c r="B41" s="3">
        <v>2</v>
      </c>
      <c r="C41" s="3">
        <v>4</v>
      </c>
      <c r="D41" s="3">
        <v>1</v>
      </c>
      <c r="E41" s="3">
        <v>3</v>
      </c>
      <c r="F41" s="37" t="s">
        <v>231</v>
      </c>
      <c r="G41" s="37" t="s">
        <v>226</v>
      </c>
      <c r="H41" s="3">
        <v>1</v>
      </c>
      <c r="I41" s="3">
        <v>1</v>
      </c>
      <c r="J41" s="3">
        <v>3</v>
      </c>
      <c r="K41" s="3">
        <v>1</v>
      </c>
      <c r="L41" s="3">
        <v>4</v>
      </c>
      <c r="M41" s="37" t="s">
        <v>28</v>
      </c>
      <c r="N41" s="37" t="s">
        <v>28</v>
      </c>
      <c r="O41" s="3">
        <v>2</v>
      </c>
      <c r="P41" s="3">
        <v>1</v>
      </c>
      <c r="Q41" s="3" t="s">
        <v>167</v>
      </c>
      <c r="R41" s="3">
        <v>5</v>
      </c>
      <c r="S41" t="s">
        <v>28</v>
      </c>
      <c r="T41">
        <f>J41-I41</f>
        <v>2</v>
      </c>
    </row>
    <row r="42" spans="1:20" ht="38.25">
      <c r="A42" s="7">
        <f t="shared" si="0"/>
        <v>39</v>
      </c>
      <c r="B42" s="3">
        <v>2</v>
      </c>
      <c r="C42" s="3">
        <v>1</v>
      </c>
      <c r="D42" s="3">
        <v>1</v>
      </c>
      <c r="E42" s="3">
        <v>3</v>
      </c>
      <c r="F42" s="37" t="s">
        <v>232</v>
      </c>
      <c r="G42" s="37" t="s">
        <v>233</v>
      </c>
      <c r="H42" s="3">
        <v>1</v>
      </c>
      <c r="I42" s="3">
        <v>1</v>
      </c>
      <c r="J42" s="3">
        <v>2</v>
      </c>
      <c r="K42" s="3">
        <v>2</v>
      </c>
      <c r="L42" s="3">
        <v>4</v>
      </c>
      <c r="M42" s="37" t="s">
        <v>234</v>
      </c>
      <c r="N42" s="37" t="s">
        <v>235</v>
      </c>
      <c r="O42" s="3">
        <v>2</v>
      </c>
      <c r="P42" s="3">
        <v>1</v>
      </c>
      <c r="Q42" s="3">
        <v>1</v>
      </c>
      <c r="R42" s="3">
        <v>1</v>
      </c>
      <c r="S42" t="s">
        <v>28</v>
      </c>
      <c r="T42">
        <f>J42-I42</f>
        <v>1</v>
      </c>
    </row>
    <row r="43" spans="1:20" ht="51">
      <c r="A43" s="7">
        <f t="shared" si="0"/>
        <v>40</v>
      </c>
      <c r="B43" s="3">
        <v>2</v>
      </c>
      <c r="C43" s="3">
        <v>4</v>
      </c>
      <c r="D43" s="3">
        <v>2</v>
      </c>
      <c r="E43" s="3">
        <v>3</v>
      </c>
      <c r="F43" s="37" t="s">
        <v>239</v>
      </c>
      <c r="G43" s="37" t="s">
        <v>236</v>
      </c>
      <c r="H43" s="3">
        <v>1</v>
      </c>
      <c r="I43" s="3">
        <v>1</v>
      </c>
      <c r="J43" s="3">
        <v>3</v>
      </c>
      <c r="K43" s="3">
        <v>2</v>
      </c>
      <c r="L43" s="3">
        <v>2</v>
      </c>
      <c r="M43" s="37" t="s">
        <v>237</v>
      </c>
      <c r="N43" s="37" t="s">
        <v>238</v>
      </c>
      <c r="O43" s="3">
        <v>2</v>
      </c>
      <c r="P43" s="3">
        <v>1</v>
      </c>
      <c r="Q43" s="3">
        <v>1</v>
      </c>
      <c r="R43" s="3">
        <v>1</v>
      </c>
      <c r="S43" t="s">
        <v>28</v>
      </c>
      <c r="T43">
        <f>J43-I43</f>
        <v>2</v>
      </c>
    </row>
    <row r="44" spans="1:20" ht="63.75">
      <c r="A44" s="7">
        <f t="shared" si="0"/>
        <v>41</v>
      </c>
      <c r="B44" s="3">
        <v>2</v>
      </c>
      <c r="C44" s="3">
        <v>5</v>
      </c>
      <c r="D44" s="3">
        <v>1</v>
      </c>
      <c r="E44" s="3">
        <v>3</v>
      </c>
      <c r="F44" s="37" t="s">
        <v>239</v>
      </c>
      <c r="G44" s="37" t="s">
        <v>240</v>
      </c>
      <c r="H44" s="3">
        <v>1</v>
      </c>
      <c r="I44" s="3">
        <v>3</v>
      </c>
      <c r="J44" s="3">
        <v>4</v>
      </c>
      <c r="K44" s="3">
        <v>2</v>
      </c>
      <c r="L44" s="3">
        <v>2</v>
      </c>
      <c r="M44" s="37" t="s">
        <v>241</v>
      </c>
      <c r="N44" s="37" t="s">
        <v>242</v>
      </c>
      <c r="O44" s="3">
        <v>2</v>
      </c>
      <c r="P44" s="3">
        <v>2</v>
      </c>
      <c r="Q44" s="3">
        <v>1</v>
      </c>
      <c r="R44" s="3">
        <v>4</v>
      </c>
      <c r="S44" t="s">
        <v>28</v>
      </c>
      <c r="T44">
        <f>J44-I44</f>
        <v>1</v>
      </c>
    </row>
    <row r="45" spans="1:20" ht="51">
      <c r="A45" s="7">
        <f t="shared" si="0"/>
        <v>42</v>
      </c>
      <c r="B45" s="3">
        <v>2</v>
      </c>
      <c r="C45" s="3">
        <v>4</v>
      </c>
      <c r="D45" s="3">
        <v>1</v>
      </c>
      <c r="E45" s="3">
        <v>3</v>
      </c>
      <c r="F45" s="37" t="s">
        <v>243</v>
      </c>
      <c r="G45" s="37" t="s">
        <v>244</v>
      </c>
      <c r="H45" s="3">
        <v>1</v>
      </c>
      <c r="I45" s="3">
        <v>1</v>
      </c>
      <c r="J45" s="3">
        <v>3</v>
      </c>
      <c r="K45" s="3">
        <v>2</v>
      </c>
      <c r="L45" s="3">
        <v>4</v>
      </c>
      <c r="M45" s="37" t="s">
        <v>28</v>
      </c>
      <c r="N45" s="37" t="s">
        <v>28</v>
      </c>
      <c r="O45" s="3">
        <v>2</v>
      </c>
      <c r="P45" s="3">
        <v>1</v>
      </c>
      <c r="Q45" s="3">
        <v>1</v>
      </c>
      <c r="R45" s="3" t="s">
        <v>28</v>
      </c>
      <c r="S45" t="s">
        <v>28</v>
      </c>
      <c r="T45">
        <f>J45-I45</f>
        <v>2</v>
      </c>
    </row>
    <row r="46" spans="1:20" ht="76.5">
      <c r="A46" s="7">
        <f t="shared" si="0"/>
        <v>43</v>
      </c>
      <c r="B46" s="3">
        <v>2</v>
      </c>
      <c r="C46" s="3">
        <v>4</v>
      </c>
      <c r="D46" s="3">
        <v>1</v>
      </c>
      <c r="E46" s="3">
        <v>3</v>
      </c>
      <c r="F46" s="37" t="s">
        <v>245</v>
      </c>
      <c r="G46" s="37" t="s">
        <v>246</v>
      </c>
      <c r="H46" s="3">
        <v>1</v>
      </c>
      <c r="I46" s="3">
        <v>1</v>
      </c>
      <c r="J46" s="3">
        <v>2</v>
      </c>
      <c r="K46" s="3">
        <v>2</v>
      </c>
      <c r="L46" s="3">
        <v>3</v>
      </c>
      <c r="M46" s="37" t="s">
        <v>155</v>
      </c>
      <c r="N46" s="37" t="s">
        <v>127</v>
      </c>
      <c r="O46" s="3">
        <v>2</v>
      </c>
      <c r="P46" s="3">
        <v>2</v>
      </c>
      <c r="Q46" s="3">
        <v>1</v>
      </c>
      <c r="R46" s="3">
        <v>1</v>
      </c>
      <c r="S46" t="s">
        <v>28</v>
      </c>
      <c r="T46">
        <f>J46-I46</f>
        <v>1</v>
      </c>
    </row>
    <row r="47" spans="1:20" ht="114.75">
      <c r="A47" s="7">
        <f t="shared" si="0"/>
        <v>44</v>
      </c>
      <c r="B47" s="3">
        <v>2</v>
      </c>
      <c r="C47" s="3">
        <v>5</v>
      </c>
      <c r="D47" s="3">
        <v>2</v>
      </c>
      <c r="E47" s="3">
        <v>3</v>
      </c>
      <c r="F47" s="37" t="s">
        <v>247</v>
      </c>
      <c r="G47" s="37" t="s">
        <v>248</v>
      </c>
      <c r="H47" s="3">
        <v>1</v>
      </c>
      <c r="I47" s="3">
        <v>1</v>
      </c>
      <c r="J47" s="3">
        <v>3</v>
      </c>
      <c r="K47" s="3">
        <v>1</v>
      </c>
      <c r="L47" s="3">
        <v>2</v>
      </c>
      <c r="M47" s="37" t="s">
        <v>249</v>
      </c>
      <c r="N47" s="37" t="s">
        <v>250</v>
      </c>
      <c r="O47" s="3">
        <v>2</v>
      </c>
      <c r="P47" s="3">
        <v>1</v>
      </c>
      <c r="Q47" s="3">
        <v>1</v>
      </c>
      <c r="R47" s="3">
        <v>2</v>
      </c>
      <c r="S47" t="s">
        <v>28</v>
      </c>
      <c r="T47">
        <f>J47-I47</f>
        <v>2</v>
      </c>
    </row>
    <row r="48" spans="1:20" ht="114.75">
      <c r="A48" s="7">
        <f t="shared" si="0"/>
        <v>45</v>
      </c>
      <c r="B48" s="3">
        <v>2</v>
      </c>
      <c r="C48" s="3">
        <v>5</v>
      </c>
      <c r="D48" s="3">
        <v>1</v>
      </c>
      <c r="E48" s="3">
        <v>3</v>
      </c>
      <c r="F48" s="37" t="s">
        <v>251</v>
      </c>
      <c r="G48" s="37" t="s">
        <v>252</v>
      </c>
      <c r="H48" s="3">
        <v>2</v>
      </c>
      <c r="I48" s="3">
        <v>1</v>
      </c>
      <c r="J48" s="3">
        <v>2</v>
      </c>
      <c r="K48" s="3">
        <v>1</v>
      </c>
      <c r="L48" s="3">
        <v>2</v>
      </c>
      <c r="M48" s="37" t="s">
        <v>253</v>
      </c>
      <c r="N48" s="37" t="s">
        <v>254</v>
      </c>
      <c r="O48" s="3">
        <v>2</v>
      </c>
      <c r="P48" s="3">
        <v>2</v>
      </c>
      <c r="Q48" s="3">
        <v>1</v>
      </c>
      <c r="R48" s="3" t="s">
        <v>28</v>
      </c>
      <c r="S48" t="s">
        <v>62</v>
      </c>
      <c r="T48">
        <f>J48-I48</f>
        <v>1</v>
      </c>
    </row>
    <row r="49" spans="1:20" ht="51">
      <c r="A49" s="7">
        <f t="shared" si="0"/>
        <v>46</v>
      </c>
      <c r="B49" s="3">
        <v>2</v>
      </c>
      <c r="C49" s="3">
        <v>6</v>
      </c>
      <c r="D49" s="3">
        <v>1</v>
      </c>
      <c r="E49" s="3">
        <v>3</v>
      </c>
      <c r="F49" s="37" t="s">
        <v>255</v>
      </c>
      <c r="G49" s="37" t="s">
        <v>256</v>
      </c>
      <c r="H49" s="3" t="s">
        <v>456</v>
      </c>
      <c r="I49" s="3">
        <v>1</v>
      </c>
      <c r="J49" s="3">
        <v>2</v>
      </c>
      <c r="K49" s="3">
        <v>2</v>
      </c>
      <c r="L49" s="3">
        <v>2</v>
      </c>
      <c r="M49" s="37" t="s">
        <v>257</v>
      </c>
      <c r="N49" s="37" t="s">
        <v>258</v>
      </c>
      <c r="O49" s="3">
        <v>2</v>
      </c>
      <c r="P49" s="3">
        <v>2</v>
      </c>
      <c r="Q49" s="3">
        <v>1</v>
      </c>
      <c r="R49" s="3">
        <v>4</v>
      </c>
      <c r="S49" t="s">
        <v>28</v>
      </c>
      <c r="T49">
        <f>J49-I49</f>
        <v>1</v>
      </c>
    </row>
    <row r="50" spans="1:20" ht="165.75">
      <c r="A50" s="7">
        <f t="shared" si="0"/>
        <v>47</v>
      </c>
      <c r="B50" s="3">
        <v>2</v>
      </c>
      <c r="C50" s="3">
        <v>4</v>
      </c>
      <c r="D50" s="3">
        <v>1</v>
      </c>
      <c r="E50" s="3">
        <v>3</v>
      </c>
      <c r="F50" s="37" t="s">
        <v>259</v>
      </c>
      <c r="G50" s="37" t="s">
        <v>260</v>
      </c>
      <c r="H50" s="3">
        <v>1</v>
      </c>
      <c r="I50" s="3">
        <v>1</v>
      </c>
      <c r="J50" s="3">
        <v>3</v>
      </c>
      <c r="K50" s="3">
        <v>1</v>
      </c>
      <c r="L50" s="3">
        <v>2</v>
      </c>
      <c r="M50" s="37" t="s">
        <v>261</v>
      </c>
      <c r="N50" s="37" t="s">
        <v>262</v>
      </c>
      <c r="O50" s="3">
        <v>1</v>
      </c>
      <c r="P50" s="3">
        <v>1</v>
      </c>
      <c r="Q50" s="3">
        <v>1</v>
      </c>
      <c r="R50" s="3">
        <v>1</v>
      </c>
      <c r="S50" t="s">
        <v>28</v>
      </c>
      <c r="T50">
        <f>J50-I50</f>
        <v>2</v>
      </c>
    </row>
    <row r="51" spans="1:20" ht="63.75">
      <c r="A51" s="7">
        <f t="shared" si="0"/>
        <v>48</v>
      </c>
      <c r="B51" s="3">
        <v>2</v>
      </c>
      <c r="C51" s="3">
        <v>4</v>
      </c>
      <c r="D51" s="3">
        <v>1</v>
      </c>
      <c r="E51" s="3">
        <v>3</v>
      </c>
      <c r="F51" s="37" t="s">
        <v>263</v>
      </c>
      <c r="G51" s="37" t="s">
        <v>264</v>
      </c>
      <c r="H51" s="3">
        <v>2</v>
      </c>
      <c r="I51" s="3">
        <v>1</v>
      </c>
      <c r="J51" s="3">
        <v>2</v>
      </c>
      <c r="K51" s="3">
        <v>2</v>
      </c>
      <c r="L51" s="3">
        <v>4</v>
      </c>
      <c r="M51" s="37" t="s">
        <v>265</v>
      </c>
      <c r="N51" s="37" t="s">
        <v>266</v>
      </c>
      <c r="O51" s="3">
        <v>2</v>
      </c>
      <c r="P51" s="3">
        <v>2</v>
      </c>
      <c r="Q51" s="3">
        <v>1</v>
      </c>
      <c r="R51" s="3">
        <v>1</v>
      </c>
      <c r="S51" t="s">
        <v>28</v>
      </c>
      <c r="T51">
        <f>J51-I51</f>
        <v>1</v>
      </c>
    </row>
    <row r="52" spans="1:20" ht="63.75">
      <c r="A52" s="7">
        <f t="shared" si="0"/>
        <v>49</v>
      </c>
      <c r="B52" s="3">
        <v>2</v>
      </c>
      <c r="C52" s="3">
        <v>5</v>
      </c>
      <c r="D52" s="3">
        <v>2</v>
      </c>
      <c r="E52" s="3">
        <v>3</v>
      </c>
      <c r="F52" s="37" t="s">
        <v>267</v>
      </c>
      <c r="G52" s="37" t="s">
        <v>268</v>
      </c>
      <c r="H52" s="3">
        <v>1</v>
      </c>
      <c r="I52" s="3">
        <v>1</v>
      </c>
      <c r="J52" s="3">
        <v>3</v>
      </c>
      <c r="K52" s="3">
        <v>2</v>
      </c>
      <c r="L52" s="3">
        <v>3</v>
      </c>
      <c r="M52" s="37" t="s">
        <v>269</v>
      </c>
      <c r="N52" s="37" t="s">
        <v>127</v>
      </c>
      <c r="O52" s="3">
        <v>2</v>
      </c>
      <c r="P52" s="3">
        <v>2</v>
      </c>
      <c r="Q52" s="3">
        <v>1</v>
      </c>
      <c r="R52" s="3">
        <v>4</v>
      </c>
      <c r="S52" t="s">
        <v>63</v>
      </c>
      <c r="T52">
        <f>J52-I52</f>
        <v>2</v>
      </c>
    </row>
    <row r="53" spans="1:20" ht="38.25">
      <c r="A53" s="7">
        <f t="shared" si="0"/>
        <v>50</v>
      </c>
      <c r="B53" s="3">
        <v>2</v>
      </c>
      <c r="C53" s="3">
        <v>4</v>
      </c>
      <c r="D53" s="3">
        <v>1</v>
      </c>
      <c r="E53" s="3">
        <v>3</v>
      </c>
      <c r="F53" s="37" t="s">
        <v>270</v>
      </c>
      <c r="G53" s="37" t="s">
        <v>271</v>
      </c>
      <c r="H53" s="3">
        <v>1</v>
      </c>
      <c r="I53" s="3">
        <v>1</v>
      </c>
      <c r="J53" s="3">
        <v>2.5</v>
      </c>
      <c r="K53" s="3">
        <v>2</v>
      </c>
      <c r="L53" s="3">
        <v>3</v>
      </c>
      <c r="M53" s="37" t="s">
        <v>272</v>
      </c>
      <c r="N53" s="37" t="s">
        <v>127</v>
      </c>
      <c r="O53" s="3">
        <v>2</v>
      </c>
      <c r="P53" s="3" t="s">
        <v>28</v>
      </c>
      <c r="Q53" s="3">
        <v>1</v>
      </c>
      <c r="R53" s="3">
        <v>1</v>
      </c>
      <c r="S53" t="s">
        <v>64</v>
      </c>
      <c r="T53">
        <f>J53-I53</f>
        <v>1.5</v>
      </c>
    </row>
    <row r="54" spans="1:20" ht="76.5">
      <c r="A54" s="7">
        <f t="shared" si="0"/>
        <v>51</v>
      </c>
      <c r="B54" s="3">
        <v>2</v>
      </c>
      <c r="C54" s="3">
        <v>5</v>
      </c>
      <c r="D54" s="3">
        <v>1</v>
      </c>
      <c r="E54" s="3">
        <v>3</v>
      </c>
      <c r="F54" s="37" t="s">
        <v>273</v>
      </c>
      <c r="G54" s="37" t="s">
        <v>274</v>
      </c>
      <c r="H54" s="3">
        <v>1</v>
      </c>
      <c r="I54" s="3">
        <v>1</v>
      </c>
      <c r="J54" s="3">
        <v>3</v>
      </c>
      <c r="K54" s="3">
        <v>2</v>
      </c>
      <c r="L54" s="3">
        <v>3</v>
      </c>
      <c r="M54" s="37" t="s">
        <v>275</v>
      </c>
      <c r="N54" s="39" t="s">
        <v>276</v>
      </c>
      <c r="O54" s="3">
        <v>2</v>
      </c>
      <c r="P54" s="3">
        <v>1</v>
      </c>
      <c r="Q54" s="3">
        <v>1</v>
      </c>
      <c r="R54" s="3">
        <v>4</v>
      </c>
      <c r="S54" t="s">
        <v>28</v>
      </c>
      <c r="T54">
        <f>J54-I54</f>
        <v>2</v>
      </c>
    </row>
    <row r="55" spans="1:20" ht="76.5">
      <c r="A55" s="7">
        <f t="shared" si="0"/>
        <v>52</v>
      </c>
      <c r="B55" s="3">
        <v>2</v>
      </c>
      <c r="C55" s="3">
        <v>1</v>
      </c>
      <c r="D55" s="3">
        <v>1</v>
      </c>
      <c r="E55" s="3">
        <v>3</v>
      </c>
      <c r="F55" s="37" t="s">
        <v>277</v>
      </c>
      <c r="G55" s="37" t="s">
        <v>278</v>
      </c>
      <c r="H55" s="3" t="s">
        <v>28</v>
      </c>
      <c r="I55" s="3">
        <v>1</v>
      </c>
      <c r="J55" s="3">
        <v>2</v>
      </c>
      <c r="K55" s="3">
        <v>2</v>
      </c>
      <c r="L55" s="3">
        <v>2</v>
      </c>
      <c r="M55" s="37" t="s">
        <v>279</v>
      </c>
      <c r="N55" s="37" t="s">
        <v>28</v>
      </c>
      <c r="O55" s="3">
        <v>2</v>
      </c>
      <c r="P55" s="3">
        <v>2</v>
      </c>
      <c r="Q55" s="3" t="s">
        <v>105</v>
      </c>
      <c r="R55" s="3">
        <v>4</v>
      </c>
      <c r="S55" t="s">
        <v>28</v>
      </c>
      <c r="T55">
        <f>J55-I55</f>
        <v>1</v>
      </c>
    </row>
    <row r="56" spans="1:20" ht="25.5">
      <c r="A56" s="7">
        <f t="shared" si="0"/>
        <v>53</v>
      </c>
      <c r="B56" s="3">
        <v>2</v>
      </c>
      <c r="C56" s="3">
        <v>5</v>
      </c>
      <c r="D56" s="3">
        <v>2</v>
      </c>
      <c r="E56" s="3">
        <v>3</v>
      </c>
      <c r="F56" s="37" t="s">
        <v>231</v>
      </c>
      <c r="G56" s="37" t="s">
        <v>280</v>
      </c>
      <c r="H56" s="3">
        <v>2</v>
      </c>
      <c r="I56" s="3">
        <v>1</v>
      </c>
      <c r="J56" s="3">
        <v>3</v>
      </c>
      <c r="K56" s="3">
        <v>2</v>
      </c>
      <c r="L56" s="3">
        <v>2</v>
      </c>
      <c r="M56" s="37" t="s">
        <v>28</v>
      </c>
      <c r="N56" s="37" t="s">
        <v>28</v>
      </c>
      <c r="O56" s="3">
        <v>2</v>
      </c>
      <c r="P56" s="3">
        <v>1</v>
      </c>
      <c r="Q56" s="3">
        <v>2</v>
      </c>
      <c r="R56" s="3">
        <v>3</v>
      </c>
      <c r="S56" t="s">
        <v>28</v>
      </c>
      <c r="T56">
        <f>J56-I56</f>
        <v>2</v>
      </c>
    </row>
    <row r="57" spans="1:20" ht="76.5">
      <c r="A57" s="7">
        <f t="shared" si="0"/>
        <v>54</v>
      </c>
      <c r="B57" s="3">
        <v>2</v>
      </c>
      <c r="C57" s="3">
        <v>5</v>
      </c>
      <c r="D57" s="3">
        <v>1</v>
      </c>
      <c r="E57" s="3">
        <v>3</v>
      </c>
      <c r="F57" s="37" t="s">
        <v>281</v>
      </c>
      <c r="G57" s="37" t="s">
        <v>282</v>
      </c>
      <c r="H57" s="3">
        <v>1</v>
      </c>
      <c r="I57" s="3">
        <v>1</v>
      </c>
      <c r="J57" s="3">
        <v>3</v>
      </c>
      <c r="K57" s="3">
        <v>2</v>
      </c>
      <c r="L57" s="3">
        <v>3</v>
      </c>
      <c r="M57" s="37" t="s">
        <v>283</v>
      </c>
      <c r="N57" s="37" t="s">
        <v>127</v>
      </c>
      <c r="O57" s="3">
        <v>2</v>
      </c>
      <c r="P57" s="3">
        <v>2</v>
      </c>
      <c r="Q57" s="3">
        <v>1</v>
      </c>
      <c r="R57" s="3">
        <v>4</v>
      </c>
      <c r="S57" t="s">
        <v>28</v>
      </c>
      <c r="T57">
        <f>J57-I57</f>
        <v>2</v>
      </c>
    </row>
    <row r="58" spans="1:20" ht="216.75">
      <c r="A58" s="7">
        <f t="shared" si="0"/>
        <v>55</v>
      </c>
      <c r="B58" s="3">
        <v>1</v>
      </c>
      <c r="C58" s="3">
        <v>3</v>
      </c>
      <c r="D58" s="3">
        <v>2</v>
      </c>
      <c r="E58" s="3">
        <v>3</v>
      </c>
      <c r="F58" s="37" t="s">
        <v>284</v>
      </c>
      <c r="G58" s="37" t="s">
        <v>285</v>
      </c>
      <c r="H58" s="3" t="s">
        <v>457</v>
      </c>
      <c r="I58" s="3">
        <v>1</v>
      </c>
      <c r="J58" s="3">
        <v>2</v>
      </c>
      <c r="K58" s="3">
        <v>2</v>
      </c>
      <c r="L58" s="3">
        <v>3</v>
      </c>
      <c r="M58" s="37" t="s">
        <v>287</v>
      </c>
      <c r="N58" s="37" t="s">
        <v>288</v>
      </c>
      <c r="O58" s="3">
        <v>2</v>
      </c>
      <c r="P58" s="3">
        <v>2</v>
      </c>
      <c r="Q58" s="3" t="s">
        <v>289</v>
      </c>
      <c r="R58" s="3" t="s">
        <v>28</v>
      </c>
      <c r="S58" t="s">
        <v>28</v>
      </c>
      <c r="T58">
        <f>J58-I58</f>
        <v>1</v>
      </c>
    </row>
    <row r="59" spans="1:20" ht="89.25">
      <c r="A59" s="7">
        <f t="shared" si="0"/>
        <v>56</v>
      </c>
      <c r="B59" s="3">
        <v>1</v>
      </c>
      <c r="C59" s="3">
        <v>3</v>
      </c>
      <c r="D59" s="3">
        <v>2</v>
      </c>
      <c r="E59" s="3">
        <v>3</v>
      </c>
      <c r="F59" s="37" t="s">
        <v>290</v>
      </c>
      <c r="G59" s="37" t="s">
        <v>291</v>
      </c>
      <c r="H59" s="3">
        <v>1</v>
      </c>
      <c r="I59" s="3">
        <v>2</v>
      </c>
      <c r="J59" s="3">
        <v>3</v>
      </c>
      <c r="K59" s="3" t="s">
        <v>28</v>
      </c>
      <c r="L59" s="3">
        <v>2</v>
      </c>
      <c r="M59" s="37" t="s">
        <v>292</v>
      </c>
      <c r="N59" s="37" t="s">
        <v>293</v>
      </c>
      <c r="O59" s="3" t="s">
        <v>28</v>
      </c>
      <c r="P59" s="3" t="s">
        <v>28</v>
      </c>
      <c r="Q59" s="3" t="s">
        <v>289</v>
      </c>
      <c r="R59" s="3" t="s">
        <v>28</v>
      </c>
      <c r="S59" t="s">
        <v>28</v>
      </c>
      <c r="T59">
        <f>J59-I59</f>
        <v>1</v>
      </c>
    </row>
    <row r="60" spans="1:20" ht="89.25">
      <c r="A60" s="7">
        <f t="shared" si="0"/>
        <v>57</v>
      </c>
      <c r="B60" s="3">
        <v>1</v>
      </c>
      <c r="C60" s="3">
        <v>3</v>
      </c>
      <c r="D60" s="3">
        <v>1</v>
      </c>
      <c r="E60" s="3">
        <v>3</v>
      </c>
      <c r="F60" s="37" t="s">
        <v>294</v>
      </c>
      <c r="G60" s="37" t="s">
        <v>295</v>
      </c>
      <c r="H60" s="3">
        <v>1</v>
      </c>
      <c r="I60" s="3">
        <v>1</v>
      </c>
      <c r="J60" s="3">
        <v>3</v>
      </c>
      <c r="K60" s="3">
        <v>1</v>
      </c>
      <c r="L60" s="3">
        <v>2</v>
      </c>
      <c r="M60" s="37" t="s">
        <v>296</v>
      </c>
      <c r="N60" s="37" t="s">
        <v>297</v>
      </c>
      <c r="O60" s="3">
        <v>2</v>
      </c>
      <c r="P60" s="3">
        <v>1</v>
      </c>
      <c r="Q60" s="3">
        <v>2</v>
      </c>
      <c r="R60" s="3" t="s">
        <v>28</v>
      </c>
      <c r="S60" t="s">
        <v>28</v>
      </c>
      <c r="T60">
        <f>J60-I60</f>
        <v>2</v>
      </c>
    </row>
    <row r="61" spans="1:20" ht="89.25">
      <c r="A61" s="7">
        <f t="shared" si="0"/>
        <v>58</v>
      </c>
      <c r="B61" s="3">
        <v>1</v>
      </c>
      <c r="C61" s="3">
        <v>3</v>
      </c>
      <c r="D61" s="3">
        <v>2</v>
      </c>
      <c r="E61" s="3">
        <v>3</v>
      </c>
      <c r="F61" s="37" t="s">
        <v>298</v>
      </c>
      <c r="G61" s="37" t="s">
        <v>299</v>
      </c>
      <c r="H61" s="3">
        <v>1</v>
      </c>
      <c r="I61" s="3">
        <v>1</v>
      </c>
      <c r="J61" s="3">
        <v>5</v>
      </c>
      <c r="K61" s="3">
        <v>1</v>
      </c>
      <c r="L61" s="3">
        <v>1</v>
      </c>
      <c r="M61" s="37" t="s">
        <v>300</v>
      </c>
      <c r="N61" s="37" t="s">
        <v>301</v>
      </c>
      <c r="O61" s="3" t="s">
        <v>28</v>
      </c>
      <c r="P61" s="3">
        <v>1</v>
      </c>
      <c r="Q61" s="3">
        <v>1</v>
      </c>
      <c r="R61" s="3" t="s">
        <v>28</v>
      </c>
      <c r="S61" t="s">
        <v>28</v>
      </c>
      <c r="T61">
        <f>J61-I61</f>
        <v>4</v>
      </c>
    </row>
    <row r="62" spans="1:20" ht="191.25">
      <c r="A62" s="7">
        <f t="shared" si="0"/>
        <v>59</v>
      </c>
      <c r="B62" s="3">
        <v>1</v>
      </c>
      <c r="C62" s="3">
        <v>3</v>
      </c>
      <c r="D62" s="3">
        <v>2</v>
      </c>
      <c r="E62" s="3">
        <v>2</v>
      </c>
      <c r="F62" s="37" t="s">
        <v>302</v>
      </c>
      <c r="G62" s="37" t="s">
        <v>303</v>
      </c>
      <c r="H62" s="3">
        <v>1</v>
      </c>
      <c r="I62" s="3">
        <v>1</v>
      </c>
      <c r="J62" s="3">
        <v>3</v>
      </c>
      <c r="K62" s="3">
        <v>1</v>
      </c>
      <c r="L62" s="3">
        <v>2</v>
      </c>
      <c r="M62" s="37" t="s">
        <v>304</v>
      </c>
      <c r="N62" s="37" t="s">
        <v>305</v>
      </c>
      <c r="O62" s="3">
        <v>1</v>
      </c>
      <c r="P62" s="3">
        <v>1</v>
      </c>
      <c r="Q62" s="3">
        <v>3</v>
      </c>
      <c r="R62" s="3" t="s">
        <v>28</v>
      </c>
      <c r="S62" t="s">
        <v>28</v>
      </c>
      <c r="T62">
        <f>J62-I62</f>
        <v>2</v>
      </c>
    </row>
    <row r="63" spans="1:20" ht="114.75">
      <c r="A63" s="7">
        <f t="shared" si="0"/>
        <v>60</v>
      </c>
      <c r="B63" s="3">
        <v>1</v>
      </c>
      <c r="C63" s="3" t="s">
        <v>28</v>
      </c>
      <c r="D63" s="3" t="s">
        <v>28</v>
      </c>
      <c r="E63" s="3" t="s">
        <v>28</v>
      </c>
      <c r="F63" s="37" t="s">
        <v>306</v>
      </c>
      <c r="G63" s="37" t="s">
        <v>307</v>
      </c>
      <c r="H63" s="3">
        <v>1</v>
      </c>
      <c r="I63" s="3">
        <v>1</v>
      </c>
      <c r="J63" s="3">
        <v>3</v>
      </c>
      <c r="K63" s="3">
        <v>2</v>
      </c>
      <c r="L63" s="3">
        <v>1</v>
      </c>
      <c r="M63" s="37" t="s">
        <v>308</v>
      </c>
      <c r="N63" s="37" t="s">
        <v>309</v>
      </c>
      <c r="O63" s="3">
        <v>2</v>
      </c>
      <c r="P63" s="3">
        <v>2</v>
      </c>
      <c r="Q63" s="3">
        <v>4</v>
      </c>
      <c r="R63" s="3" t="s">
        <v>28</v>
      </c>
      <c r="S63" t="s">
        <v>28</v>
      </c>
      <c r="T63">
        <f>J63-I63</f>
        <v>2</v>
      </c>
    </row>
    <row r="64" spans="1:20" ht="216.75">
      <c r="A64" s="7">
        <f t="shared" si="0"/>
        <v>61</v>
      </c>
      <c r="B64" s="3">
        <v>1</v>
      </c>
      <c r="C64" s="3">
        <v>3</v>
      </c>
      <c r="D64" s="3">
        <v>1</v>
      </c>
      <c r="E64" s="3">
        <v>3</v>
      </c>
      <c r="F64" s="37" t="s">
        <v>310</v>
      </c>
      <c r="G64" s="37" t="s">
        <v>311</v>
      </c>
      <c r="H64" s="3">
        <v>1</v>
      </c>
      <c r="I64" s="3">
        <v>1</v>
      </c>
      <c r="J64" s="3">
        <v>4</v>
      </c>
      <c r="K64" s="3">
        <v>1</v>
      </c>
      <c r="L64" s="3">
        <v>1</v>
      </c>
      <c r="M64" s="37" t="s">
        <v>312</v>
      </c>
      <c r="N64" s="37" t="s">
        <v>313</v>
      </c>
      <c r="O64" s="3">
        <v>1</v>
      </c>
      <c r="P64" s="3">
        <v>2</v>
      </c>
      <c r="Q64" s="3">
        <v>1</v>
      </c>
      <c r="R64" s="3" t="s">
        <v>28</v>
      </c>
      <c r="S64" t="s">
        <v>28</v>
      </c>
      <c r="T64">
        <f>J64-I64</f>
        <v>3</v>
      </c>
    </row>
    <row r="65" spans="1:20" ht="63.75">
      <c r="A65" s="7">
        <f t="shared" si="0"/>
        <v>62</v>
      </c>
      <c r="B65" s="3">
        <v>1</v>
      </c>
      <c r="C65" s="3">
        <v>3</v>
      </c>
      <c r="D65" s="3">
        <v>2</v>
      </c>
      <c r="E65" s="3" t="s">
        <v>28</v>
      </c>
      <c r="F65" s="37" t="s">
        <v>314</v>
      </c>
      <c r="G65" s="37" t="s">
        <v>315</v>
      </c>
      <c r="H65" s="3">
        <v>1</v>
      </c>
      <c r="I65" s="3">
        <v>1</v>
      </c>
      <c r="J65" s="3">
        <v>4</v>
      </c>
      <c r="K65" s="3">
        <v>1</v>
      </c>
      <c r="L65" s="3">
        <v>2</v>
      </c>
      <c r="M65" s="37" t="s">
        <v>316</v>
      </c>
      <c r="N65" s="37" t="s">
        <v>317</v>
      </c>
      <c r="O65" s="3">
        <v>1</v>
      </c>
      <c r="P65" s="3">
        <v>1</v>
      </c>
      <c r="Q65" s="3">
        <v>2</v>
      </c>
      <c r="R65" s="3" t="s">
        <v>28</v>
      </c>
      <c r="S65" t="s">
        <v>28</v>
      </c>
      <c r="T65">
        <f>J65-I65</f>
        <v>3</v>
      </c>
    </row>
    <row r="66" spans="1:20" ht="178.5">
      <c r="A66" s="7">
        <f t="shared" si="0"/>
        <v>63</v>
      </c>
      <c r="B66" s="3">
        <v>1</v>
      </c>
      <c r="C66" s="3">
        <v>6</v>
      </c>
      <c r="D66" s="3">
        <v>2</v>
      </c>
      <c r="E66" s="3">
        <v>3</v>
      </c>
      <c r="F66" s="37" t="s">
        <v>318</v>
      </c>
      <c r="G66" s="37" t="s">
        <v>319</v>
      </c>
      <c r="H66" s="3">
        <v>2</v>
      </c>
      <c r="I66" s="3">
        <v>4</v>
      </c>
      <c r="J66" s="3">
        <v>4</v>
      </c>
      <c r="K66" s="3">
        <v>1</v>
      </c>
      <c r="L66" s="3">
        <v>2</v>
      </c>
      <c r="M66" s="37" t="s">
        <v>320</v>
      </c>
      <c r="N66" s="37" t="s">
        <v>321</v>
      </c>
      <c r="O66" s="3">
        <v>2</v>
      </c>
      <c r="P66" s="3">
        <v>2</v>
      </c>
      <c r="Q66" s="3">
        <v>1</v>
      </c>
      <c r="R66" s="3" t="s">
        <v>28</v>
      </c>
      <c r="S66" t="s">
        <v>28</v>
      </c>
      <c r="T66">
        <f>J66-I66</f>
        <v>0</v>
      </c>
    </row>
    <row r="67" spans="1:20" ht="51">
      <c r="A67" s="7">
        <f t="shared" si="0"/>
        <v>64</v>
      </c>
      <c r="B67" s="3">
        <v>1</v>
      </c>
      <c r="C67" s="3">
        <v>3</v>
      </c>
      <c r="D67" s="3">
        <v>2</v>
      </c>
      <c r="E67" s="3">
        <v>3</v>
      </c>
      <c r="F67" s="37" t="s">
        <v>322</v>
      </c>
      <c r="G67" s="37" t="s">
        <v>323</v>
      </c>
      <c r="H67" s="3">
        <v>2</v>
      </c>
      <c r="I67" s="3">
        <v>1</v>
      </c>
      <c r="J67" s="3">
        <v>3</v>
      </c>
      <c r="K67" s="3">
        <v>1</v>
      </c>
      <c r="L67" s="3">
        <v>3</v>
      </c>
      <c r="M67" s="37" t="s">
        <v>324</v>
      </c>
      <c r="N67" s="37" t="s">
        <v>325</v>
      </c>
      <c r="O67" s="3">
        <v>2</v>
      </c>
      <c r="P67" s="3">
        <v>2</v>
      </c>
      <c r="Q67" s="3">
        <v>3</v>
      </c>
      <c r="R67" s="3" t="s">
        <v>28</v>
      </c>
      <c r="S67" t="s">
        <v>28</v>
      </c>
      <c r="T67">
        <f>J67-I67</f>
        <v>2</v>
      </c>
    </row>
    <row r="68" spans="1:20" ht="76.5">
      <c r="A68" s="7">
        <f t="shared" si="0"/>
        <v>65</v>
      </c>
      <c r="B68" s="3">
        <v>1</v>
      </c>
      <c r="C68" s="3">
        <v>3</v>
      </c>
      <c r="D68" s="3">
        <v>2</v>
      </c>
      <c r="E68" s="3">
        <v>1</v>
      </c>
      <c r="F68" s="37" t="s">
        <v>326</v>
      </c>
      <c r="G68" s="37" t="s">
        <v>327</v>
      </c>
      <c r="H68" s="3">
        <v>1</v>
      </c>
      <c r="I68" s="3">
        <v>2</v>
      </c>
      <c r="J68" s="3">
        <v>3</v>
      </c>
      <c r="K68" s="3">
        <v>1</v>
      </c>
      <c r="L68" s="3">
        <v>2</v>
      </c>
      <c r="M68" s="37" t="s">
        <v>328</v>
      </c>
      <c r="N68" s="37" t="s">
        <v>28</v>
      </c>
      <c r="O68" s="3">
        <v>1</v>
      </c>
      <c r="P68" s="3" t="s">
        <v>28</v>
      </c>
      <c r="Q68" s="3">
        <v>2</v>
      </c>
      <c r="R68" s="3" t="s">
        <v>28</v>
      </c>
      <c r="S68" t="s">
        <v>28</v>
      </c>
      <c r="T68">
        <f>J68-I68</f>
        <v>1</v>
      </c>
    </row>
    <row r="69" spans="1:20" ht="76.5">
      <c r="A69" s="7">
        <f t="shared" si="0"/>
        <v>66</v>
      </c>
      <c r="B69" s="3">
        <v>1</v>
      </c>
      <c r="C69" s="3">
        <v>3</v>
      </c>
      <c r="D69" s="3">
        <v>2</v>
      </c>
      <c r="E69" s="3">
        <v>2</v>
      </c>
      <c r="F69" s="37" t="s">
        <v>329</v>
      </c>
      <c r="G69" s="37" t="s">
        <v>330</v>
      </c>
      <c r="H69" s="3">
        <v>1</v>
      </c>
      <c r="I69" s="3">
        <v>2</v>
      </c>
      <c r="J69" s="3">
        <v>4</v>
      </c>
      <c r="K69" s="3">
        <v>1</v>
      </c>
      <c r="L69" s="3">
        <v>3</v>
      </c>
      <c r="M69" s="37" t="s">
        <v>331</v>
      </c>
      <c r="N69" s="37" t="s">
        <v>332</v>
      </c>
      <c r="O69" s="3">
        <v>1</v>
      </c>
      <c r="P69" s="3">
        <v>1</v>
      </c>
      <c r="Q69" s="3">
        <v>2</v>
      </c>
      <c r="R69" s="3" t="s">
        <v>28</v>
      </c>
      <c r="S69" t="s">
        <v>28</v>
      </c>
      <c r="T69">
        <f>J69-I69</f>
        <v>2</v>
      </c>
    </row>
    <row r="70" spans="1:20" ht="178.5">
      <c r="A70" s="7">
        <f t="shared" si="0"/>
        <v>67</v>
      </c>
      <c r="B70" s="3">
        <v>1</v>
      </c>
      <c r="C70" s="3">
        <v>4</v>
      </c>
      <c r="D70" s="3">
        <v>1</v>
      </c>
      <c r="E70" s="3">
        <v>1</v>
      </c>
      <c r="F70" s="37" t="s">
        <v>333</v>
      </c>
      <c r="G70" s="37" t="s">
        <v>334</v>
      </c>
      <c r="H70" s="3">
        <v>1</v>
      </c>
      <c r="I70" s="3">
        <v>1</v>
      </c>
      <c r="J70" s="3">
        <v>3</v>
      </c>
      <c r="K70" s="3">
        <v>1</v>
      </c>
      <c r="L70" s="3" t="s">
        <v>28</v>
      </c>
      <c r="M70" s="37" t="s">
        <v>335</v>
      </c>
      <c r="N70" s="37" t="s">
        <v>336</v>
      </c>
      <c r="O70" s="3">
        <v>1</v>
      </c>
      <c r="P70" s="3">
        <v>1</v>
      </c>
      <c r="Q70" s="3" t="s">
        <v>167</v>
      </c>
      <c r="R70" s="3" t="s">
        <v>28</v>
      </c>
      <c r="S70" t="s">
        <v>28</v>
      </c>
      <c r="T70">
        <f>J70-I70</f>
        <v>2</v>
      </c>
    </row>
    <row r="71" spans="1:20" ht="127.5">
      <c r="A71" s="7">
        <f t="shared" si="0"/>
        <v>68</v>
      </c>
      <c r="B71" s="3">
        <v>1</v>
      </c>
      <c r="C71" s="3">
        <v>3</v>
      </c>
      <c r="D71" s="3">
        <v>2</v>
      </c>
      <c r="E71" s="3">
        <v>4</v>
      </c>
      <c r="F71" s="37" t="s">
        <v>203</v>
      </c>
      <c r="G71" s="37" t="s">
        <v>337</v>
      </c>
      <c r="H71" s="3">
        <v>1</v>
      </c>
      <c r="I71" s="3">
        <v>1</v>
      </c>
      <c r="J71" s="3">
        <v>3</v>
      </c>
      <c r="K71" s="3">
        <v>2</v>
      </c>
      <c r="L71" s="3">
        <v>5</v>
      </c>
      <c r="M71" s="37" t="s">
        <v>338</v>
      </c>
      <c r="N71" s="37" t="s">
        <v>339</v>
      </c>
      <c r="O71" s="3">
        <v>2</v>
      </c>
      <c r="P71" s="3">
        <v>2</v>
      </c>
      <c r="Q71" s="3" t="s">
        <v>105</v>
      </c>
      <c r="R71" s="3" t="s">
        <v>28</v>
      </c>
      <c r="S71" t="s">
        <v>28</v>
      </c>
      <c r="T71">
        <f>J71-I71</f>
        <v>2</v>
      </c>
    </row>
    <row r="72" spans="1:20" ht="89.25">
      <c r="A72" s="7">
        <f t="shared" si="0"/>
        <v>69</v>
      </c>
      <c r="B72" s="3">
        <v>1</v>
      </c>
      <c r="C72" s="3">
        <v>1</v>
      </c>
      <c r="D72" s="3">
        <v>1</v>
      </c>
      <c r="E72" s="3">
        <v>4</v>
      </c>
      <c r="F72" s="37" t="s">
        <v>340</v>
      </c>
      <c r="G72" s="37" t="s">
        <v>341</v>
      </c>
      <c r="H72" s="3">
        <v>2</v>
      </c>
      <c r="I72" s="3">
        <v>1</v>
      </c>
      <c r="J72" s="3">
        <v>2</v>
      </c>
      <c r="K72" s="3">
        <v>2</v>
      </c>
      <c r="L72" s="3" t="s">
        <v>28</v>
      </c>
      <c r="M72" s="37" t="s">
        <v>28</v>
      </c>
      <c r="N72" s="37" t="s">
        <v>342</v>
      </c>
      <c r="O72" s="3">
        <v>2</v>
      </c>
      <c r="P72" s="3">
        <v>2</v>
      </c>
      <c r="Q72" s="3">
        <v>4</v>
      </c>
      <c r="R72" s="3" t="s">
        <v>28</v>
      </c>
      <c r="S72" t="s">
        <v>28</v>
      </c>
      <c r="T72">
        <f>J72-I72</f>
        <v>1</v>
      </c>
    </row>
    <row r="73" spans="1:20" ht="25.5">
      <c r="A73" s="7">
        <f aca="true" t="shared" si="1" ref="A73:A104">A72+1</f>
        <v>70</v>
      </c>
      <c r="B73" s="3">
        <v>1</v>
      </c>
      <c r="C73" s="3">
        <v>3</v>
      </c>
      <c r="D73" s="3">
        <v>2</v>
      </c>
      <c r="E73" s="3">
        <v>4</v>
      </c>
      <c r="F73" s="37" t="s">
        <v>343</v>
      </c>
      <c r="G73" s="37" t="s">
        <v>344</v>
      </c>
      <c r="H73" s="3">
        <v>1</v>
      </c>
      <c r="I73" s="3">
        <v>1</v>
      </c>
      <c r="J73" s="3">
        <v>4</v>
      </c>
      <c r="K73" s="3">
        <v>1</v>
      </c>
      <c r="L73" s="3">
        <v>3</v>
      </c>
      <c r="M73" s="37">
        <v>0</v>
      </c>
      <c r="N73" s="39" t="s">
        <v>345</v>
      </c>
      <c r="O73" s="3">
        <v>1</v>
      </c>
      <c r="P73" s="3">
        <v>1</v>
      </c>
      <c r="Q73" s="3">
        <v>1</v>
      </c>
      <c r="R73" s="3" t="s">
        <v>28</v>
      </c>
      <c r="S73" t="s">
        <v>28</v>
      </c>
      <c r="T73">
        <f>J73-I73</f>
        <v>3</v>
      </c>
    </row>
    <row r="74" spans="1:20" ht="114.75">
      <c r="A74" s="7">
        <f t="shared" si="1"/>
        <v>71</v>
      </c>
      <c r="B74" s="3">
        <v>1</v>
      </c>
      <c r="C74" s="3">
        <v>3</v>
      </c>
      <c r="D74" s="3">
        <v>2</v>
      </c>
      <c r="E74" s="3">
        <v>3</v>
      </c>
      <c r="F74" s="37" t="s">
        <v>346</v>
      </c>
      <c r="G74" s="37" t="s">
        <v>347</v>
      </c>
      <c r="H74" s="3">
        <v>1</v>
      </c>
      <c r="I74" s="3">
        <v>1</v>
      </c>
      <c r="J74" s="3">
        <v>3</v>
      </c>
      <c r="K74" s="3">
        <v>1</v>
      </c>
      <c r="L74" s="3">
        <v>2</v>
      </c>
      <c r="M74" s="37" t="s">
        <v>348</v>
      </c>
      <c r="N74" s="37" t="s">
        <v>349</v>
      </c>
      <c r="O74" s="3">
        <v>1</v>
      </c>
      <c r="P74" s="3">
        <v>2</v>
      </c>
      <c r="Q74" s="3">
        <v>2</v>
      </c>
      <c r="R74" s="3" t="s">
        <v>28</v>
      </c>
      <c r="S74" t="s">
        <v>28</v>
      </c>
      <c r="T74">
        <f>J74-I74</f>
        <v>2</v>
      </c>
    </row>
    <row r="75" spans="1:20" ht="38.25">
      <c r="A75" s="7">
        <f t="shared" si="1"/>
        <v>72</v>
      </c>
      <c r="B75" s="3">
        <v>1</v>
      </c>
      <c r="C75" s="3">
        <v>6</v>
      </c>
      <c r="D75" s="3">
        <v>1</v>
      </c>
      <c r="E75" s="3">
        <v>3</v>
      </c>
      <c r="F75" s="37" t="s">
        <v>350</v>
      </c>
      <c r="G75" s="37" t="s">
        <v>351</v>
      </c>
      <c r="H75" s="3">
        <v>1</v>
      </c>
      <c r="I75" s="3">
        <v>1</v>
      </c>
      <c r="J75" s="3">
        <v>3</v>
      </c>
      <c r="K75" s="3">
        <v>1</v>
      </c>
      <c r="L75" s="3">
        <v>4</v>
      </c>
      <c r="M75" s="37" t="s">
        <v>28</v>
      </c>
      <c r="N75" s="37" t="s">
        <v>28</v>
      </c>
      <c r="O75" s="3">
        <v>2</v>
      </c>
      <c r="P75" s="3">
        <v>1</v>
      </c>
      <c r="Q75" s="3" t="s">
        <v>167</v>
      </c>
      <c r="R75" s="3" t="s">
        <v>28</v>
      </c>
      <c r="S75" t="s">
        <v>28</v>
      </c>
      <c r="T75">
        <f>J75-I75</f>
        <v>2</v>
      </c>
    </row>
    <row r="76" spans="1:20" ht="102">
      <c r="A76" s="7">
        <f t="shared" si="1"/>
        <v>73</v>
      </c>
      <c r="B76" s="3">
        <v>1</v>
      </c>
      <c r="C76" s="3">
        <v>3</v>
      </c>
      <c r="D76" s="3">
        <v>2</v>
      </c>
      <c r="E76" s="3">
        <v>3</v>
      </c>
      <c r="F76" s="37" t="s">
        <v>352</v>
      </c>
      <c r="G76" s="37" t="s">
        <v>353</v>
      </c>
      <c r="H76" s="3">
        <v>1</v>
      </c>
      <c r="I76" s="3">
        <v>1</v>
      </c>
      <c r="J76" s="3">
        <v>3</v>
      </c>
      <c r="K76" s="3" t="s">
        <v>28</v>
      </c>
      <c r="L76" s="3">
        <v>3</v>
      </c>
      <c r="M76" s="37" t="s">
        <v>354</v>
      </c>
      <c r="N76" s="37" t="s">
        <v>355</v>
      </c>
      <c r="O76" s="3">
        <v>2</v>
      </c>
      <c r="P76" s="3">
        <v>1</v>
      </c>
      <c r="Q76" s="3" t="s">
        <v>167</v>
      </c>
      <c r="R76" s="3" t="s">
        <v>28</v>
      </c>
      <c r="S76" t="s">
        <v>28</v>
      </c>
      <c r="T76">
        <f>J76-I76</f>
        <v>2</v>
      </c>
    </row>
    <row r="77" spans="1:20" ht="89.25">
      <c r="A77" s="7">
        <f t="shared" si="1"/>
        <v>74</v>
      </c>
      <c r="B77" s="3">
        <v>1</v>
      </c>
      <c r="C77" s="3">
        <v>3</v>
      </c>
      <c r="D77" s="3">
        <v>1</v>
      </c>
      <c r="E77" s="3">
        <v>3</v>
      </c>
      <c r="F77" s="37" t="s">
        <v>231</v>
      </c>
      <c r="G77" s="37" t="s">
        <v>356</v>
      </c>
      <c r="H77" s="3">
        <v>1</v>
      </c>
      <c r="I77" s="3">
        <v>2</v>
      </c>
      <c r="J77" s="3">
        <v>3</v>
      </c>
      <c r="K77" s="3">
        <v>2</v>
      </c>
      <c r="L77" s="3">
        <v>3</v>
      </c>
      <c r="M77" s="37" t="s">
        <v>357</v>
      </c>
      <c r="N77" s="37" t="s">
        <v>358</v>
      </c>
      <c r="O77" s="3">
        <v>2</v>
      </c>
      <c r="P77" s="3">
        <v>2</v>
      </c>
      <c r="Q77" s="3" t="s">
        <v>28</v>
      </c>
      <c r="R77" s="3" t="s">
        <v>28</v>
      </c>
      <c r="S77" t="s">
        <v>28</v>
      </c>
      <c r="T77">
        <f>J77-I77</f>
        <v>1</v>
      </c>
    </row>
    <row r="78" spans="1:20" ht="76.5">
      <c r="A78" s="7">
        <f t="shared" si="1"/>
        <v>75</v>
      </c>
      <c r="B78" s="3">
        <v>1</v>
      </c>
      <c r="C78" s="3">
        <v>6</v>
      </c>
      <c r="D78" s="3">
        <v>2</v>
      </c>
      <c r="E78" s="3">
        <v>3</v>
      </c>
      <c r="F78" s="37" t="s">
        <v>359</v>
      </c>
      <c r="G78" s="37" t="s">
        <v>360</v>
      </c>
      <c r="H78" s="3">
        <v>1</v>
      </c>
      <c r="I78" s="3">
        <v>1</v>
      </c>
      <c r="J78" s="3">
        <v>3</v>
      </c>
      <c r="K78" s="3">
        <v>1</v>
      </c>
      <c r="L78" s="3">
        <v>2</v>
      </c>
      <c r="M78" s="37" t="s">
        <v>361</v>
      </c>
      <c r="N78" s="37" t="s">
        <v>127</v>
      </c>
      <c r="O78" s="3">
        <v>2</v>
      </c>
      <c r="P78" s="3">
        <v>2</v>
      </c>
      <c r="Q78" s="3">
        <v>2</v>
      </c>
      <c r="R78" s="3" t="s">
        <v>28</v>
      </c>
      <c r="S78" t="s">
        <v>28</v>
      </c>
      <c r="T78">
        <f>J78-I78</f>
        <v>2</v>
      </c>
    </row>
    <row r="79" spans="1:20" ht="102">
      <c r="A79" s="7">
        <f t="shared" si="1"/>
        <v>76</v>
      </c>
      <c r="B79" s="3">
        <v>1</v>
      </c>
      <c r="C79" s="3">
        <v>3</v>
      </c>
      <c r="D79" s="3">
        <v>2</v>
      </c>
      <c r="E79" s="3">
        <v>3</v>
      </c>
      <c r="F79" s="37" t="s">
        <v>362</v>
      </c>
      <c r="G79" s="37" t="s">
        <v>363</v>
      </c>
      <c r="H79" s="3">
        <v>1</v>
      </c>
      <c r="I79" s="3">
        <v>1</v>
      </c>
      <c r="J79" s="3">
        <v>2</v>
      </c>
      <c r="K79" s="3">
        <v>1</v>
      </c>
      <c r="L79" s="3">
        <v>2</v>
      </c>
      <c r="M79" s="37" t="s">
        <v>364</v>
      </c>
      <c r="N79" s="37" t="s">
        <v>365</v>
      </c>
      <c r="O79" s="3">
        <v>1</v>
      </c>
      <c r="P79" s="3">
        <v>2</v>
      </c>
      <c r="Q79" s="3">
        <v>4</v>
      </c>
      <c r="R79" s="3" t="s">
        <v>28</v>
      </c>
      <c r="S79" t="s">
        <v>28</v>
      </c>
      <c r="T79">
        <f>J79-I79</f>
        <v>1</v>
      </c>
    </row>
    <row r="80" spans="1:20" ht="38.25">
      <c r="A80" s="7">
        <f t="shared" si="1"/>
        <v>77</v>
      </c>
      <c r="B80" s="3">
        <v>1</v>
      </c>
      <c r="C80" s="3">
        <v>5</v>
      </c>
      <c r="D80" s="3">
        <v>1</v>
      </c>
      <c r="E80" s="3">
        <v>3</v>
      </c>
      <c r="F80" s="37" t="s">
        <v>366</v>
      </c>
      <c r="G80" s="37" t="s">
        <v>367</v>
      </c>
      <c r="H80" s="3">
        <v>1</v>
      </c>
      <c r="I80" s="3">
        <v>1</v>
      </c>
      <c r="J80" s="3">
        <v>4</v>
      </c>
      <c r="K80" s="3">
        <v>1</v>
      </c>
      <c r="L80" s="3">
        <v>3</v>
      </c>
      <c r="M80" s="37" t="s">
        <v>368</v>
      </c>
      <c r="N80" s="37" t="s">
        <v>369</v>
      </c>
      <c r="O80" s="3">
        <v>1</v>
      </c>
      <c r="P80" s="3">
        <v>1</v>
      </c>
      <c r="Q80" s="3">
        <v>1</v>
      </c>
      <c r="R80" s="3" t="s">
        <v>28</v>
      </c>
      <c r="S80" t="s">
        <v>28</v>
      </c>
      <c r="T80">
        <f>J80-I80</f>
        <v>3</v>
      </c>
    </row>
    <row r="81" spans="1:20" ht="102">
      <c r="A81" s="7">
        <f t="shared" si="1"/>
        <v>78</v>
      </c>
      <c r="B81" s="3">
        <v>1</v>
      </c>
      <c r="C81" s="3">
        <v>3</v>
      </c>
      <c r="D81" s="3">
        <v>2</v>
      </c>
      <c r="E81" s="3">
        <v>3</v>
      </c>
      <c r="F81" s="37" t="s">
        <v>370</v>
      </c>
      <c r="G81" s="37" t="s">
        <v>371</v>
      </c>
      <c r="H81" s="3">
        <v>1</v>
      </c>
      <c r="I81" s="3">
        <v>1</v>
      </c>
      <c r="J81" s="3">
        <v>3</v>
      </c>
      <c r="K81" s="3">
        <v>1</v>
      </c>
      <c r="L81" s="3">
        <v>3</v>
      </c>
      <c r="M81" s="37" t="s">
        <v>372</v>
      </c>
      <c r="N81" s="37" t="s">
        <v>373</v>
      </c>
      <c r="O81" s="3">
        <v>1</v>
      </c>
      <c r="P81" s="3">
        <v>1</v>
      </c>
      <c r="Q81" s="3">
        <v>4</v>
      </c>
      <c r="R81" s="3" t="s">
        <v>28</v>
      </c>
      <c r="S81" t="s">
        <v>28</v>
      </c>
      <c r="T81">
        <f>J81-I81</f>
        <v>2</v>
      </c>
    </row>
    <row r="82" spans="1:20" ht="51">
      <c r="A82" s="7">
        <f t="shared" si="1"/>
        <v>79</v>
      </c>
      <c r="B82" s="3">
        <v>1</v>
      </c>
      <c r="C82" s="3">
        <v>5</v>
      </c>
      <c r="D82" s="3">
        <v>1</v>
      </c>
      <c r="E82" s="3">
        <v>3</v>
      </c>
      <c r="F82" s="37" t="s">
        <v>374</v>
      </c>
      <c r="G82" s="37" t="s">
        <v>375</v>
      </c>
      <c r="H82" s="3">
        <v>1</v>
      </c>
      <c r="I82" s="3">
        <v>1</v>
      </c>
      <c r="J82" s="3">
        <v>3</v>
      </c>
      <c r="K82" s="3">
        <v>2</v>
      </c>
      <c r="L82" s="3">
        <v>2</v>
      </c>
      <c r="M82" s="37" t="s">
        <v>376</v>
      </c>
      <c r="N82" s="37" t="s">
        <v>355</v>
      </c>
      <c r="O82" s="3">
        <v>2</v>
      </c>
      <c r="P82" s="3">
        <v>2</v>
      </c>
      <c r="Q82" s="3" t="s">
        <v>167</v>
      </c>
      <c r="R82" s="3" t="s">
        <v>28</v>
      </c>
      <c r="S82" t="s">
        <v>28</v>
      </c>
      <c r="T82">
        <f>J82-I82</f>
        <v>2</v>
      </c>
    </row>
    <row r="83" spans="1:20" ht="25.5">
      <c r="A83" s="7">
        <f t="shared" si="1"/>
        <v>80</v>
      </c>
      <c r="B83" s="3">
        <v>1</v>
      </c>
      <c r="C83" s="3">
        <v>6</v>
      </c>
      <c r="D83" s="3">
        <v>2</v>
      </c>
      <c r="E83" s="3">
        <v>2</v>
      </c>
      <c r="F83" s="37" t="s">
        <v>377</v>
      </c>
      <c r="G83" s="37" t="s">
        <v>378</v>
      </c>
      <c r="H83" s="3">
        <v>1</v>
      </c>
      <c r="I83" s="3">
        <v>3</v>
      </c>
      <c r="J83" s="3">
        <v>4</v>
      </c>
      <c r="K83" s="3">
        <v>1</v>
      </c>
      <c r="L83" s="3">
        <v>1</v>
      </c>
      <c r="M83" s="37" t="s">
        <v>379</v>
      </c>
      <c r="N83" s="37" t="s">
        <v>355</v>
      </c>
      <c r="O83" s="3">
        <v>1</v>
      </c>
      <c r="P83" s="3">
        <v>1</v>
      </c>
      <c r="Q83" s="3">
        <v>3</v>
      </c>
      <c r="R83" s="3" t="s">
        <v>28</v>
      </c>
      <c r="S83" t="s">
        <v>28</v>
      </c>
      <c r="T83">
        <f>J83-I83</f>
        <v>1</v>
      </c>
    </row>
    <row r="84" spans="1:20" ht="76.5">
      <c r="A84" s="7">
        <f t="shared" si="1"/>
        <v>81</v>
      </c>
      <c r="B84" s="3">
        <v>3</v>
      </c>
      <c r="C84" s="3">
        <v>3</v>
      </c>
      <c r="D84" s="3">
        <v>2</v>
      </c>
      <c r="E84" s="3">
        <v>3</v>
      </c>
      <c r="F84" s="37" t="s">
        <v>380</v>
      </c>
      <c r="G84" s="37" t="s">
        <v>381</v>
      </c>
      <c r="H84" s="3">
        <v>1</v>
      </c>
      <c r="I84" s="3">
        <v>1</v>
      </c>
      <c r="J84" s="3">
        <v>4</v>
      </c>
      <c r="K84" s="3">
        <v>1</v>
      </c>
      <c r="L84" s="3">
        <v>1.5</v>
      </c>
      <c r="M84" s="37" t="s">
        <v>382</v>
      </c>
      <c r="N84" s="37" t="s">
        <v>383</v>
      </c>
      <c r="O84" s="3" t="s">
        <v>28</v>
      </c>
      <c r="P84" s="3">
        <v>1</v>
      </c>
      <c r="Q84" s="3">
        <v>1</v>
      </c>
      <c r="R84" s="3" t="s">
        <v>28</v>
      </c>
      <c r="S84" t="s">
        <v>28</v>
      </c>
      <c r="T84">
        <f>J84-I84</f>
        <v>3</v>
      </c>
    </row>
    <row r="85" spans="1:20" ht="102">
      <c r="A85" s="7">
        <f t="shared" si="1"/>
        <v>82</v>
      </c>
      <c r="B85" s="3">
        <v>3</v>
      </c>
      <c r="C85" s="3">
        <v>3</v>
      </c>
      <c r="D85" s="3">
        <v>2</v>
      </c>
      <c r="E85" s="3">
        <v>3</v>
      </c>
      <c r="F85" s="37" t="s">
        <v>384</v>
      </c>
      <c r="G85" s="37" t="s">
        <v>385</v>
      </c>
      <c r="H85" s="3">
        <v>2</v>
      </c>
      <c r="I85" s="3">
        <v>1</v>
      </c>
      <c r="J85" s="3">
        <v>2</v>
      </c>
      <c r="K85" s="3">
        <v>1</v>
      </c>
      <c r="L85" s="3">
        <v>3</v>
      </c>
      <c r="M85" s="37" t="s">
        <v>386</v>
      </c>
      <c r="N85" s="37" t="s">
        <v>28</v>
      </c>
      <c r="O85" s="3">
        <v>2</v>
      </c>
      <c r="P85" s="3">
        <v>2</v>
      </c>
      <c r="Q85" s="3">
        <v>3</v>
      </c>
      <c r="R85" s="3" t="s">
        <v>28</v>
      </c>
      <c r="S85" t="s">
        <v>28</v>
      </c>
      <c r="T85">
        <f>J85-I85</f>
        <v>1</v>
      </c>
    </row>
    <row r="86" spans="1:20" ht="12.75">
      <c r="A86" s="7">
        <f t="shared" si="1"/>
        <v>83</v>
      </c>
      <c r="B86" s="3">
        <v>3</v>
      </c>
      <c r="C86" s="3">
        <v>3</v>
      </c>
      <c r="D86" s="3">
        <v>2</v>
      </c>
      <c r="E86" s="3">
        <v>3</v>
      </c>
      <c r="F86" s="37" t="s">
        <v>231</v>
      </c>
      <c r="G86" s="37" t="s">
        <v>387</v>
      </c>
      <c r="H86" s="3">
        <v>1</v>
      </c>
      <c r="I86" s="3">
        <v>2</v>
      </c>
      <c r="J86" s="3">
        <v>4</v>
      </c>
      <c r="K86" s="3">
        <v>1</v>
      </c>
      <c r="L86" s="3">
        <v>2</v>
      </c>
      <c r="M86" s="37" t="s">
        <v>130</v>
      </c>
      <c r="N86" s="37" t="s">
        <v>387</v>
      </c>
      <c r="O86" s="3">
        <v>2</v>
      </c>
      <c r="P86" s="3">
        <v>1</v>
      </c>
      <c r="Q86" s="3">
        <v>80</v>
      </c>
      <c r="R86" s="3" t="s">
        <v>28</v>
      </c>
      <c r="S86" t="s">
        <v>28</v>
      </c>
      <c r="T86">
        <f>J86-I86</f>
        <v>2</v>
      </c>
    </row>
    <row r="87" spans="1:20" ht="102">
      <c r="A87" s="7">
        <f t="shared" si="1"/>
        <v>84</v>
      </c>
      <c r="B87" s="3">
        <v>3</v>
      </c>
      <c r="C87" s="3">
        <v>3</v>
      </c>
      <c r="D87" s="3">
        <v>1</v>
      </c>
      <c r="E87" s="3">
        <v>2</v>
      </c>
      <c r="F87" s="37" t="s">
        <v>388</v>
      </c>
      <c r="G87" s="37" t="s">
        <v>389</v>
      </c>
      <c r="H87" s="3">
        <v>1</v>
      </c>
      <c r="I87" s="3">
        <v>1</v>
      </c>
      <c r="J87" s="3">
        <v>3</v>
      </c>
      <c r="K87" s="3">
        <v>1</v>
      </c>
      <c r="L87" s="3">
        <v>2</v>
      </c>
      <c r="M87" s="37" t="s">
        <v>390</v>
      </c>
      <c r="N87" s="37" t="s">
        <v>391</v>
      </c>
      <c r="O87" s="3">
        <v>2</v>
      </c>
      <c r="P87" s="3">
        <v>1</v>
      </c>
      <c r="Q87" s="3">
        <v>2</v>
      </c>
      <c r="R87" s="3" t="s">
        <v>28</v>
      </c>
      <c r="S87" t="s">
        <v>28</v>
      </c>
      <c r="T87">
        <f>J87-I87</f>
        <v>2</v>
      </c>
    </row>
    <row r="88" spans="1:20" ht="242.25">
      <c r="A88" s="7">
        <f t="shared" si="1"/>
        <v>85</v>
      </c>
      <c r="B88" s="3">
        <v>3</v>
      </c>
      <c r="C88" s="3">
        <v>3</v>
      </c>
      <c r="D88" s="3">
        <v>2</v>
      </c>
      <c r="E88" s="3">
        <v>2</v>
      </c>
      <c r="F88" s="37" t="s">
        <v>392</v>
      </c>
      <c r="G88" s="37" t="s">
        <v>393</v>
      </c>
      <c r="H88" s="3">
        <v>2</v>
      </c>
      <c r="I88" s="3">
        <v>1</v>
      </c>
      <c r="J88" s="3">
        <v>1</v>
      </c>
      <c r="K88" s="3">
        <v>1</v>
      </c>
      <c r="L88" s="3">
        <v>1</v>
      </c>
      <c r="M88" s="37" t="s">
        <v>394</v>
      </c>
      <c r="N88" s="37" t="s">
        <v>28</v>
      </c>
      <c r="O88" s="3">
        <v>2</v>
      </c>
      <c r="P88" s="3">
        <v>2</v>
      </c>
      <c r="Q88" s="3">
        <v>3</v>
      </c>
      <c r="R88" s="3" t="s">
        <v>28</v>
      </c>
      <c r="S88" t="s">
        <v>28</v>
      </c>
      <c r="T88">
        <f>J88-I88</f>
        <v>0</v>
      </c>
    </row>
    <row r="89" spans="1:20" ht="89.25">
      <c r="A89" s="7">
        <f t="shared" si="1"/>
        <v>86</v>
      </c>
      <c r="B89" s="3">
        <v>3</v>
      </c>
      <c r="C89" s="3">
        <v>3</v>
      </c>
      <c r="D89" s="3">
        <v>2</v>
      </c>
      <c r="E89" s="3">
        <v>3</v>
      </c>
      <c r="F89" s="37" t="s">
        <v>395</v>
      </c>
      <c r="G89" s="37" t="s">
        <v>396</v>
      </c>
      <c r="H89" s="3">
        <v>1</v>
      </c>
      <c r="I89" s="3">
        <v>1</v>
      </c>
      <c r="J89" s="3">
        <v>4</v>
      </c>
      <c r="K89" s="3">
        <v>1</v>
      </c>
      <c r="L89" s="3">
        <v>2</v>
      </c>
      <c r="M89" s="37" t="s">
        <v>397</v>
      </c>
      <c r="N89" s="37" t="s">
        <v>398</v>
      </c>
      <c r="O89" s="3">
        <v>2</v>
      </c>
      <c r="P89" s="3">
        <v>1</v>
      </c>
      <c r="Q89" s="3" t="s">
        <v>167</v>
      </c>
      <c r="R89" s="3" t="s">
        <v>28</v>
      </c>
      <c r="S89" t="s">
        <v>28</v>
      </c>
      <c r="T89">
        <f>J89-I89</f>
        <v>3</v>
      </c>
    </row>
    <row r="90" spans="1:20" ht="102">
      <c r="A90" s="7">
        <f t="shared" si="1"/>
        <v>87</v>
      </c>
      <c r="B90" s="3">
        <v>3</v>
      </c>
      <c r="C90" s="3">
        <v>3</v>
      </c>
      <c r="D90" s="3">
        <v>2</v>
      </c>
      <c r="E90" s="3">
        <v>3</v>
      </c>
      <c r="F90" s="37" t="s">
        <v>399</v>
      </c>
      <c r="G90" s="37" t="s">
        <v>400</v>
      </c>
      <c r="H90" s="3">
        <v>1</v>
      </c>
      <c r="I90" s="3">
        <v>1</v>
      </c>
      <c r="J90" s="3">
        <v>3</v>
      </c>
      <c r="K90" s="3">
        <v>1</v>
      </c>
      <c r="L90" s="3">
        <v>2</v>
      </c>
      <c r="M90" s="37" t="s">
        <v>401</v>
      </c>
      <c r="N90" s="37" t="s">
        <v>402</v>
      </c>
      <c r="O90" s="3">
        <v>2</v>
      </c>
      <c r="P90" s="3">
        <v>1</v>
      </c>
      <c r="Q90" s="3">
        <v>1</v>
      </c>
      <c r="R90" s="3" t="s">
        <v>28</v>
      </c>
      <c r="S90" t="s">
        <v>28</v>
      </c>
      <c r="T90">
        <f>J90-I90</f>
        <v>2</v>
      </c>
    </row>
    <row r="91" spans="1:20" ht="38.25">
      <c r="A91" s="7">
        <f t="shared" si="1"/>
        <v>88</v>
      </c>
      <c r="B91" s="3">
        <v>3</v>
      </c>
      <c r="C91" s="3">
        <v>3</v>
      </c>
      <c r="D91" s="3">
        <v>2</v>
      </c>
      <c r="E91" s="3">
        <v>3</v>
      </c>
      <c r="F91" s="37" t="s">
        <v>403</v>
      </c>
      <c r="G91" s="37" t="s">
        <v>404</v>
      </c>
      <c r="H91" s="3">
        <v>1</v>
      </c>
      <c r="I91" s="3">
        <v>1</v>
      </c>
      <c r="J91" s="3">
        <v>3</v>
      </c>
      <c r="K91" s="3">
        <v>1</v>
      </c>
      <c r="L91" s="3">
        <v>1</v>
      </c>
      <c r="M91" s="37" t="s">
        <v>405</v>
      </c>
      <c r="N91" s="37" t="s">
        <v>406</v>
      </c>
      <c r="O91" s="3">
        <v>1</v>
      </c>
      <c r="P91" s="3">
        <v>1</v>
      </c>
      <c r="Q91" s="3">
        <v>2</v>
      </c>
      <c r="R91" s="3" t="s">
        <v>28</v>
      </c>
      <c r="S91" t="s">
        <v>28</v>
      </c>
      <c r="T91">
        <f>J91-I91</f>
        <v>2</v>
      </c>
    </row>
    <row r="92" spans="1:20" ht="38.25">
      <c r="A92" s="7">
        <f t="shared" si="1"/>
        <v>89</v>
      </c>
      <c r="B92" s="3">
        <v>3</v>
      </c>
      <c r="C92" s="3">
        <v>3</v>
      </c>
      <c r="D92" s="3">
        <v>2</v>
      </c>
      <c r="E92" s="3">
        <v>4</v>
      </c>
      <c r="F92" s="37" t="s">
        <v>407</v>
      </c>
      <c r="G92" s="37" t="s">
        <v>408</v>
      </c>
      <c r="H92" s="3">
        <v>1</v>
      </c>
      <c r="I92" s="3">
        <v>1</v>
      </c>
      <c r="J92" s="3">
        <v>3</v>
      </c>
      <c r="K92" s="3">
        <v>1</v>
      </c>
      <c r="L92" s="3">
        <v>2</v>
      </c>
      <c r="M92" s="37" t="s">
        <v>409</v>
      </c>
      <c r="N92" s="37" t="s">
        <v>410</v>
      </c>
      <c r="O92" s="3">
        <v>2</v>
      </c>
      <c r="P92" s="3">
        <v>1</v>
      </c>
      <c r="Q92" s="3">
        <v>1</v>
      </c>
      <c r="R92" s="3" t="s">
        <v>28</v>
      </c>
      <c r="S92" t="s">
        <v>28</v>
      </c>
      <c r="T92">
        <f>J92-I92</f>
        <v>2</v>
      </c>
    </row>
    <row r="93" spans="1:20" ht="89.25">
      <c r="A93" s="7">
        <f t="shared" si="1"/>
        <v>90</v>
      </c>
      <c r="B93" s="3">
        <v>3</v>
      </c>
      <c r="C93" s="3">
        <v>3</v>
      </c>
      <c r="D93" s="3">
        <v>2</v>
      </c>
      <c r="E93" s="3">
        <v>3</v>
      </c>
      <c r="F93" s="37" t="s">
        <v>411</v>
      </c>
      <c r="G93" s="37" t="s">
        <v>412</v>
      </c>
      <c r="H93" s="3">
        <v>1</v>
      </c>
      <c r="I93" s="3">
        <v>2</v>
      </c>
      <c r="J93" s="3">
        <v>4</v>
      </c>
      <c r="K93" s="3">
        <v>1</v>
      </c>
      <c r="L93" s="3">
        <v>2</v>
      </c>
      <c r="M93" s="37" t="s">
        <v>413</v>
      </c>
      <c r="N93" s="37" t="s">
        <v>414</v>
      </c>
      <c r="O93" s="3">
        <v>2</v>
      </c>
      <c r="P93" s="3">
        <v>1</v>
      </c>
      <c r="Q93" s="3">
        <v>2</v>
      </c>
      <c r="R93" s="3" t="s">
        <v>28</v>
      </c>
      <c r="S93" t="s">
        <v>28</v>
      </c>
      <c r="T93">
        <f>J93-I93</f>
        <v>2</v>
      </c>
    </row>
    <row r="94" spans="1:20" ht="102">
      <c r="A94" s="7">
        <f t="shared" si="1"/>
        <v>91</v>
      </c>
      <c r="B94" s="3">
        <v>3</v>
      </c>
      <c r="C94" s="3">
        <v>3</v>
      </c>
      <c r="D94" s="3">
        <v>2</v>
      </c>
      <c r="E94" s="3">
        <v>3</v>
      </c>
      <c r="F94" s="37" t="s">
        <v>415</v>
      </c>
      <c r="G94" s="37" t="s">
        <v>416</v>
      </c>
      <c r="H94" s="3">
        <v>1</v>
      </c>
      <c r="I94" s="3">
        <v>1</v>
      </c>
      <c r="J94" s="3">
        <v>3</v>
      </c>
      <c r="K94" s="3">
        <v>1</v>
      </c>
      <c r="L94" s="3">
        <v>1</v>
      </c>
      <c r="M94" s="37" t="s">
        <v>417</v>
      </c>
      <c r="N94" s="37" t="s">
        <v>418</v>
      </c>
      <c r="O94" s="3">
        <v>1</v>
      </c>
      <c r="P94" s="3">
        <v>1</v>
      </c>
      <c r="Q94" s="3">
        <v>2</v>
      </c>
      <c r="R94" s="3" t="s">
        <v>28</v>
      </c>
      <c r="S94" t="s">
        <v>28</v>
      </c>
      <c r="T94">
        <f>J94-I94</f>
        <v>2</v>
      </c>
    </row>
    <row r="95" spans="1:20" ht="89.25">
      <c r="A95" s="7">
        <f t="shared" si="1"/>
        <v>92</v>
      </c>
      <c r="B95" s="3">
        <v>3</v>
      </c>
      <c r="C95" s="3">
        <v>3</v>
      </c>
      <c r="D95" s="3">
        <v>2</v>
      </c>
      <c r="E95" s="3">
        <v>4</v>
      </c>
      <c r="F95" s="37" t="s">
        <v>419</v>
      </c>
      <c r="G95" s="37" t="s">
        <v>420</v>
      </c>
      <c r="H95" s="3">
        <v>1</v>
      </c>
      <c r="I95" s="3">
        <v>3</v>
      </c>
      <c r="J95" s="3">
        <v>4</v>
      </c>
      <c r="K95" s="3">
        <v>1</v>
      </c>
      <c r="L95" s="3">
        <v>1</v>
      </c>
      <c r="M95" s="37" t="s">
        <v>421</v>
      </c>
      <c r="N95" s="37" t="s">
        <v>422</v>
      </c>
      <c r="O95" s="3">
        <v>2</v>
      </c>
      <c r="P95" s="3">
        <v>1</v>
      </c>
      <c r="Q95" s="3">
        <v>1</v>
      </c>
      <c r="R95" s="3" t="s">
        <v>28</v>
      </c>
      <c r="S95" t="s">
        <v>28</v>
      </c>
      <c r="T95">
        <f>J95-I95</f>
        <v>1</v>
      </c>
    </row>
    <row r="96" spans="1:20" ht="242.25">
      <c r="A96" s="7">
        <f t="shared" si="1"/>
        <v>93</v>
      </c>
      <c r="B96" s="3">
        <v>3</v>
      </c>
      <c r="C96" s="3">
        <v>3</v>
      </c>
      <c r="D96" s="3">
        <v>2</v>
      </c>
      <c r="E96" s="3">
        <v>3</v>
      </c>
      <c r="F96" s="37" t="s">
        <v>423</v>
      </c>
      <c r="G96" s="37" t="s">
        <v>28</v>
      </c>
      <c r="H96" s="3">
        <v>1</v>
      </c>
      <c r="I96" s="3">
        <v>3</v>
      </c>
      <c r="J96" s="3">
        <v>3</v>
      </c>
      <c r="K96" s="3">
        <v>1</v>
      </c>
      <c r="L96" s="3">
        <v>3</v>
      </c>
      <c r="M96" s="37" t="s">
        <v>424</v>
      </c>
      <c r="N96" s="37" t="s">
        <v>28</v>
      </c>
      <c r="O96" s="3">
        <v>2</v>
      </c>
      <c r="P96" s="3">
        <v>2</v>
      </c>
      <c r="Q96" s="3">
        <v>1</v>
      </c>
      <c r="R96" s="3" t="s">
        <v>28</v>
      </c>
      <c r="S96" t="s">
        <v>28</v>
      </c>
      <c r="T96">
        <f>J96-I96</f>
        <v>0</v>
      </c>
    </row>
    <row r="97" spans="1:20" ht="51">
      <c r="A97" s="7">
        <f t="shared" si="1"/>
        <v>94</v>
      </c>
      <c r="B97" s="3">
        <v>3</v>
      </c>
      <c r="C97" s="3">
        <v>3</v>
      </c>
      <c r="D97" s="3">
        <v>2</v>
      </c>
      <c r="E97" s="3">
        <v>3</v>
      </c>
      <c r="F97" s="37" t="s">
        <v>425</v>
      </c>
      <c r="G97" s="37" t="s">
        <v>426</v>
      </c>
      <c r="H97" s="3">
        <v>1</v>
      </c>
      <c r="I97" s="3">
        <v>2</v>
      </c>
      <c r="J97" s="3">
        <v>4</v>
      </c>
      <c r="K97" s="3">
        <v>1</v>
      </c>
      <c r="L97" s="3">
        <v>1</v>
      </c>
      <c r="M97" s="37" t="s">
        <v>427</v>
      </c>
      <c r="N97" s="37" t="s">
        <v>28</v>
      </c>
      <c r="O97" s="3">
        <v>2</v>
      </c>
      <c r="P97" s="3">
        <v>1</v>
      </c>
      <c r="Q97" s="3">
        <v>1</v>
      </c>
      <c r="R97" s="3" t="s">
        <v>28</v>
      </c>
      <c r="S97" t="s">
        <v>28</v>
      </c>
      <c r="T97">
        <f>J97-I97</f>
        <v>2</v>
      </c>
    </row>
    <row r="98" spans="1:20" ht="76.5">
      <c r="A98" s="7">
        <f t="shared" si="1"/>
        <v>95</v>
      </c>
      <c r="B98" s="3">
        <v>3</v>
      </c>
      <c r="C98" s="3">
        <v>3</v>
      </c>
      <c r="D98" s="3">
        <v>2</v>
      </c>
      <c r="E98" s="3">
        <v>3</v>
      </c>
      <c r="F98" s="37" t="s">
        <v>428</v>
      </c>
      <c r="G98" s="37" t="s">
        <v>429</v>
      </c>
      <c r="H98" s="3">
        <v>1</v>
      </c>
      <c r="I98" s="3">
        <v>1</v>
      </c>
      <c r="J98" s="3">
        <v>4</v>
      </c>
      <c r="K98" s="3">
        <v>1</v>
      </c>
      <c r="L98" s="3">
        <v>1</v>
      </c>
      <c r="M98" s="37" t="s">
        <v>430</v>
      </c>
      <c r="N98" s="37" t="s">
        <v>431</v>
      </c>
      <c r="O98" s="3">
        <v>2</v>
      </c>
      <c r="P98" s="3">
        <v>1</v>
      </c>
      <c r="Q98" s="3">
        <v>1</v>
      </c>
      <c r="R98" s="3" t="s">
        <v>28</v>
      </c>
      <c r="S98" t="s">
        <v>28</v>
      </c>
      <c r="T98">
        <f>J98-I98</f>
        <v>3</v>
      </c>
    </row>
    <row r="99" spans="1:20" ht="114.75">
      <c r="A99" s="7">
        <f t="shared" si="1"/>
        <v>96</v>
      </c>
      <c r="B99" s="3">
        <v>3</v>
      </c>
      <c r="C99" s="3">
        <v>3</v>
      </c>
      <c r="D99" s="3">
        <v>2</v>
      </c>
      <c r="E99" s="3">
        <v>3</v>
      </c>
      <c r="F99" s="37" t="s">
        <v>432</v>
      </c>
      <c r="G99" s="37" t="s">
        <v>433</v>
      </c>
      <c r="H99" s="3">
        <v>1</v>
      </c>
      <c r="I99" s="3">
        <v>1</v>
      </c>
      <c r="J99" s="3">
        <v>4</v>
      </c>
      <c r="K99" s="3">
        <v>1</v>
      </c>
      <c r="L99" s="3">
        <v>1</v>
      </c>
      <c r="M99" s="37" t="s">
        <v>434</v>
      </c>
      <c r="N99" s="37" t="s">
        <v>435</v>
      </c>
      <c r="O99" s="3">
        <v>2</v>
      </c>
      <c r="P99" s="3">
        <v>1</v>
      </c>
      <c r="Q99" s="3">
        <v>1</v>
      </c>
      <c r="R99" s="3" t="s">
        <v>28</v>
      </c>
      <c r="S99" t="s">
        <v>28</v>
      </c>
      <c r="T99">
        <f>J99-I99</f>
        <v>3</v>
      </c>
    </row>
    <row r="100" spans="1:20" ht="51">
      <c r="A100" s="7">
        <f t="shared" si="1"/>
        <v>97</v>
      </c>
      <c r="B100" s="3">
        <v>3</v>
      </c>
      <c r="C100" s="3">
        <v>3</v>
      </c>
      <c r="D100" s="3">
        <v>1</v>
      </c>
      <c r="E100" s="3">
        <v>3</v>
      </c>
      <c r="F100" s="37" t="s">
        <v>436</v>
      </c>
      <c r="G100" s="37" t="s">
        <v>437</v>
      </c>
      <c r="H100" s="3">
        <v>1</v>
      </c>
      <c r="I100" s="3">
        <v>3</v>
      </c>
      <c r="J100" s="3">
        <v>4</v>
      </c>
      <c r="K100" s="3">
        <v>1</v>
      </c>
      <c r="L100" s="3">
        <v>2</v>
      </c>
      <c r="M100" s="37" t="s">
        <v>438</v>
      </c>
      <c r="N100" s="37" t="s">
        <v>439</v>
      </c>
      <c r="O100" s="3">
        <v>2</v>
      </c>
      <c r="P100" s="3">
        <v>1</v>
      </c>
      <c r="Q100" s="3">
        <v>1</v>
      </c>
      <c r="R100" s="3" t="s">
        <v>28</v>
      </c>
      <c r="S100" t="s">
        <v>28</v>
      </c>
      <c r="T100">
        <f>J100-I100</f>
        <v>1</v>
      </c>
    </row>
    <row r="101" spans="1:20" ht="153">
      <c r="A101" s="7">
        <f t="shared" si="1"/>
        <v>98</v>
      </c>
      <c r="B101" s="3">
        <v>3</v>
      </c>
      <c r="C101" s="3">
        <v>3</v>
      </c>
      <c r="D101" s="3">
        <v>1</v>
      </c>
      <c r="E101" s="3">
        <v>2</v>
      </c>
      <c r="F101" s="37" t="s">
        <v>440</v>
      </c>
      <c r="G101" s="37" t="s">
        <v>441</v>
      </c>
      <c r="H101" s="3">
        <v>1</v>
      </c>
      <c r="I101" s="3">
        <v>2</v>
      </c>
      <c r="J101" s="3">
        <v>4</v>
      </c>
      <c r="K101" s="3">
        <v>1</v>
      </c>
      <c r="L101" s="3">
        <v>1</v>
      </c>
      <c r="M101" s="37" t="s">
        <v>442</v>
      </c>
      <c r="N101" s="37" t="s">
        <v>443</v>
      </c>
      <c r="O101" s="3">
        <v>2</v>
      </c>
      <c r="P101" s="3">
        <v>1</v>
      </c>
      <c r="Q101" s="3">
        <v>1</v>
      </c>
      <c r="R101" s="3" t="s">
        <v>28</v>
      </c>
      <c r="S101" t="s">
        <v>28</v>
      </c>
      <c r="T101">
        <f>J101-I101</f>
        <v>2</v>
      </c>
    </row>
    <row r="102" spans="1:20" ht="102">
      <c r="A102" s="7">
        <f t="shared" si="1"/>
        <v>99</v>
      </c>
      <c r="B102" s="3">
        <v>3</v>
      </c>
      <c r="C102" s="3">
        <v>3</v>
      </c>
      <c r="D102" s="3">
        <v>1</v>
      </c>
      <c r="E102" s="3">
        <v>3</v>
      </c>
      <c r="F102" s="37" t="s">
        <v>444</v>
      </c>
      <c r="G102" s="37" t="s">
        <v>445</v>
      </c>
      <c r="H102" s="3">
        <v>1</v>
      </c>
      <c r="I102" s="3">
        <v>1</v>
      </c>
      <c r="J102" s="3">
        <v>3</v>
      </c>
      <c r="K102" s="3">
        <v>1</v>
      </c>
      <c r="L102" s="3">
        <v>2</v>
      </c>
      <c r="M102" s="37" t="s">
        <v>446</v>
      </c>
      <c r="N102" s="37" t="s">
        <v>447</v>
      </c>
      <c r="O102" s="3" t="s">
        <v>86</v>
      </c>
      <c r="P102" s="3">
        <v>1</v>
      </c>
      <c r="Q102" s="3">
        <v>2</v>
      </c>
      <c r="R102" s="3" t="s">
        <v>28</v>
      </c>
      <c r="S102" t="s">
        <v>28</v>
      </c>
      <c r="T102">
        <f>J102-I102</f>
        <v>2</v>
      </c>
    </row>
    <row r="103" spans="1:20" ht="89.25">
      <c r="A103" s="7">
        <f t="shared" si="1"/>
        <v>100</v>
      </c>
      <c r="B103" s="3">
        <v>3</v>
      </c>
      <c r="C103" s="3">
        <v>3</v>
      </c>
      <c r="D103" s="3">
        <v>1</v>
      </c>
      <c r="E103" s="3">
        <v>3</v>
      </c>
      <c r="F103" s="37" t="s">
        <v>448</v>
      </c>
      <c r="G103" s="37" t="s">
        <v>449</v>
      </c>
      <c r="H103" s="3">
        <v>1</v>
      </c>
      <c r="I103" s="3">
        <v>1</v>
      </c>
      <c r="J103" s="3">
        <v>3</v>
      </c>
      <c r="K103" s="3">
        <v>1</v>
      </c>
      <c r="L103" s="3">
        <v>2</v>
      </c>
      <c r="M103" s="37" t="s">
        <v>28</v>
      </c>
      <c r="N103" s="37" t="s">
        <v>450</v>
      </c>
      <c r="O103" s="3">
        <v>1</v>
      </c>
      <c r="P103" s="3">
        <v>1</v>
      </c>
      <c r="Q103" s="3">
        <v>2</v>
      </c>
      <c r="R103" s="3" t="s">
        <v>28</v>
      </c>
      <c r="S103" t="s">
        <v>28</v>
      </c>
      <c r="T103">
        <f>J103-I103</f>
        <v>2</v>
      </c>
    </row>
    <row r="104" spans="1:20" ht="102">
      <c r="A104" s="7">
        <f t="shared" si="1"/>
        <v>101</v>
      </c>
      <c r="B104" s="3">
        <v>3</v>
      </c>
      <c r="C104" s="3">
        <v>3</v>
      </c>
      <c r="D104" s="3">
        <v>2</v>
      </c>
      <c r="E104" s="3">
        <v>3</v>
      </c>
      <c r="F104" s="37" t="s">
        <v>451</v>
      </c>
      <c r="G104" s="37" t="s">
        <v>452</v>
      </c>
      <c r="H104" s="3">
        <v>1</v>
      </c>
      <c r="I104" s="3">
        <v>2</v>
      </c>
      <c r="J104" s="3">
        <v>4</v>
      </c>
      <c r="K104" s="3">
        <v>1</v>
      </c>
      <c r="L104" s="3">
        <v>1</v>
      </c>
      <c r="M104" s="37" t="s">
        <v>453</v>
      </c>
      <c r="N104" s="37" t="s">
        <v>387</v>
      </c>
      <c r="O104" s="3">
        <v>2</v>
      </c>
      <c r="P104" s="3">
        <v>1</v>
      </c>
      <c r="Q104" s="3">
        <v>1</v>
      </c>
      <c r="R104" s="3" t="s">
        <v>28</v>
      </c>
      <c r="S104" t="s">
        <v>28</v>
      </c>
      <c r="T104">
        <f>J104-I104</f>
        <v>2</v>
      </c>
    </row>
  </sheetData>
  <printOptions/>
  <pageMargins left="0.75" right="0.75" top="1" bottom="1" header="0.5" footer="0.5"/>
  <pageSetup orientation="portrait" r:id="rId1"/>
</worksheet>
</file>

<file path=xl/worksheets/sheet2.xml><?xml version="1.0" encoding="utf-8"?>
<worksheet xmlns="http://schemas.openxmlformats.org/spreadsheetml/2006/main" xmlns:r="http://schemas.openxmlformats.org/officeDocument/2006/relationships">
  <dimension ref="A2:K20"/>
  <sheetViews>
    <sheetView workbookViewId="0" topLeftCell="A1">
      <selection activeCell="B3" sqref="B3:B20"/>
    </sheetView>
  </sheetViews>
  <sheetFormatPr defaultColWidth="9.140625" defaultRowHeight="12.75"/>
  <cols>
    <col min="2" max="2" width="34.57421875" style="2" customWidth="1"/>
    <col min="3" max="10" width="12.421875" style="0" customWidth="1"/>
  </cols>
  <sheetData>
    <row r="2" spans="3:11" ht="12.75">
      <c r="C2" s="3">
        <v>1</v>
      </c>
      <c r="D2" s="3">
        <v>2</v>
      </c>
      <c r="E2" s="3">
        <v>3</v>
      </c>
      <c r="F2" s="3">
        <v>4</v>
      </c>
      <c r="G2" s="3">
        <v>5</v>
      </c>
      <c r="H2" s="3">
        <v>6</v>
      </c>
      <c r="I2" s="3" t="s">
        <v>28</v>
      </c>
      <c r="J2" s="3" t="s">
        <v>28</v>
      </c>
      <c r="K2" t="s">
        <v>28</v>
      </c>
    </row>
    <row r="3" spans="1:10" ht="12.75">
      <c r="A3">
        <v>1</v>
      </c>
      <c r="B3" s="2" t="s">
        <v>14</v>
      </c>
      <c r="C3" s="3">
        <v>1321</v>
      </c>
      <c r="D3" s="3">
        <v>1315</v>
      </c>
      <c r="E3" s="3">
        <v>1361</v>
      </c>
      <c r="F3" s="3"/>
      <c r="G3" s="3"/>
      <c r="H3" s="3"/>
      <c r="I3" s="3"/>
      <c r="J3" s="3"/>
    </row>
    <row r="4" spans="1:10" ht="12.75">
      <c r="A4">
        <v>2</v>
      </c>
      <c r="B4" s="2" t="s">
        <v>13</v>
      </c>
      <c r="C4" s="3" t="s">
        <v>29</v>
      </c>
      <c r="D4" s="3" t="s">
        <v>30</v>
      </c>
      <c r="E4" s="3" t="s">
        <v>33</v>
      </c>
      <c r="F4" s="3" t="s">
        <v>31</v>
      </c>
      <c r="G4" s="3" t="s">
        <v>32</v>
      </c>
      <c r="H4" s="3" t="s">
        <v>34</v>
      </c>
      <c r="I4" s="3"/>
      <c r="J4" s="3"/>
    </row>
    <row r="5" spans="1:10" ht="12.75">
      <c r="A5">
        <v>3</v>
      </c>
      <c r="B5" s="2" t="s">
        <v>12</v>
      </c>
      <c r="C5" s="3" t="s">
        <v>35</v>
      </c>
      <c r="D5" s="3" t="s">
        <v>36</v>
      </c>
      <c r="E5" s="3"/>
      <c r="F5" s="3"/>
      <c r="G5" s="3"/>
      <c r="H5" s="3"/>
      <c r="I5" s="3"/>
      <c r="J5" s="3"/>
    </row>
    <row r="6" spans="1:10" ht="12.75">
      <c r="A6">
        <v>4</v>
      </c>
      <c r="B6" s="2" t="s">
        <v>11</v>
      </c>
      <c r="C6" s="3" t="s">
        <v>37</v>
      </c>
      <c r="D6" s="3" t="s">
        <v>38</v>
      </c>
      <c r="E6" s="3" t="s">
        <v>39</v>
      </c>
      <c r="F6" s="3" t="s">
        <v>40</v>
      </c>
      <c r="G6" s="3"/>
      <c r="H6" s="3"/>
      <c r="I6" s="3"/>
      <c r="J6" s="3"/>
    </row>
    <row r="7" spans="1:10" ht="12.75">
      <c r="A7">
        <v>5</v>
      </c>
      <c r="B7" s="2" t="s">
        <v>9</v>
      </c>
      <c r="C7" s="3"/>
      <c r="D7" s="3"/>
      <c r="E7" s="3"/>
      <c r="F7" s="3"/>
      <c r="G7" s="3"/>
      <c r="H7" s="3"/>
      <c r="I7" s="3"/>
      <c r="J7" s="3"/>
    </row>
    <row r="8" spans="1:10" ht="12.75">
      <c r="A8">
        <v>6</v>
      </c>
      <c r="B8" s="2" t="s">
        <v>10</v>
      </c>
      <c r="C8" s="3"/>
      <c r="D8" s="3"/>
      <c r="E8" s="3"/>
      <c r="F8" s="3"/>
      <c r="G8" s="3"/>
      <c r="H8" s="3"/>
      <c r="I8" s="3"/>
      <c r="J8" s="3"/>
    </row>
    <row r="9" spans="1:10" ht="12.75">
      <c r="A9">
        <v>7</v>
      </c>
      <c r="B9" s="2" t="s">
        <v>15</v>
      </c>
      <c r="C9" s="3" t="s">
        <v>41</v>
      </c>
      <c r="D9" s="3" t="s">
        <v>42</v>
      </c>
      <c r="E9" s="3"/>
      <c r="F9" s="3"/>
      <c r="G9" s="3"/>
      <c r="H9" s="3"/>
      <c r="I9" s="3"/>
      <c r="J9" s="3"/>
    </row>
    <row r="10" spans="1:10" ht="25.5">
      <c r="A10">
        <v>8</v>
      </c>
      <c r="B10" s="2" t="s">
        <v>17</v>
      </c>
      <c r="C10" s="3"/>
      <c r="D10" s="3"/>
      <c r="E10" s="3"/>
      <c r="F10" s="3"/>
      <c r="G10" s="3"/>
      <c r="H10" s="3"/>
      <c r="I10" s="3"/>
      <c r="J10" s="3"/>
    </row>
    <row r="11" spans="1:10" ht="25.5">
      <c r="A11">
        <v>9</v>
      </c>
      <c r="B11" s="2" t="s">
        <v>16</v>
      </c>
      <c r="C11" s="3"/>
      <c r="D11" s="3"/>
      <c r="E11" s="3"/>
      <c r="F11" s="3"/>
      <c r="G11" s="3"/>
      <c r="H11" s="3"/>
      <c r="I11" s="3"/>
      <c r="J11" s="3"/>
    </row>
    <row r="12" spans="1:10" ht="25.5">
      <c r="A12">
        <v>10</v>
      </c>
      <c r="B12" s="2" t="s">
        <v>18</v>
      </c>
      <c r="C12" s="3" t="s">
        <v>41</v>
      </c>
      <c r="D12" s="3" t="s">
        <v>42</v>
      </c>
      <c r="E12" s="3"/>
      <c r="F12" s="3"/>
      <c r="G12" s="3"/>
      <c r="H12" s="3"/>
      <c r="I12" s="3"/>
      <c r="J12" s="3"/>
    </row>
    <row r="13" spans="1:10" ht="25.5">
      <c r="A13">
        <v>11</v>
      </c>
      <c r="B13" s="2" t="s">
        <v>19</v>
      </c>
      <c r="C13" s="3"/>
      <c r="D13" s="3"/>
      <c r="E13" s="3"/>
      <c r="F13" s="3"/>
      <c r="G13" s="3"/>
      <c r="H13" s="3"/>
      <c r="I13" s="3"/>
      <c r="J13" s="3"/>
    </row>
    <row r="14" spans="1:10" ht="25.5">
      <c r="A14">
        <v>12</v>
      </c>
      <c r="B14" s="2" t="s">
        <v>20</v>
      </c>
      <c r="C14" s="3"/>
      <c r="D14" s="3"/>
      <c r="E14" s="3"/>
      <c r="F14" s="3"/>
      <c r="G14" s="3"/>
      <c r="H14" s="3"/>
      <c r="I14" s="3"/>
      <c r="J14" s="3"/>
    </row>
    <row r="15" spans="1:10" ht="25.5">
      <c r="A15">
        <v>13</v>
      </c>
      <c r="B15" s="2" t="s">
        <v>21</v>
      </c>
      <c r="C15" s="3"/>
      <c r="D15" s="3"/>
      <c r="E15" s="3"/>
      <c r="F15" s="3"/>
      <c r="G15" s="3"/>
      <c r="H15" s="3"/>
      <c r="I15" s="3"/>
      <c r="J15" s="3"/>
    </row>
    <row r="16" spans="1:10" ht="25.5">
      <c r="A16">
        <v>14</v>
      </c>
      <c r="B16" s="2" t="s">
        <v>22</v>
      </c>
      <c r="C16" s="3" t="s">
        <v>41</v>
      </c>
      <c r="D16" s="3" t="s">
        <v>42</v>
      </c>
      <c r="E16" s="3"/>
      <c r="F16" s="3"/>
      <c r="G16" s="3"/>
      <c r="H16" s="3"/>
      <c r="I16" s="3"/>
      <c r="J16" s="3"/>
    </row>
    <row r="17" spans="1:10" ht="25.5">
      <c r="A17">
        <v>15</v>
      </c>
      <c r="B17" s="2" t="s">
        <v>23</v>
      </c>
      <c r="C17" s="3" t="s">
        <v>41</v>
      </c>
      <c r="D17" s="3" t="s">
        <v>42</v>
      </c>
      <c r="E17" s="3"/>
      <c r="F17" s="3"/>
      <c r="G17" s="3"/>
      <c r="H17" s="3"/>
      <c r="I17" s="3"/>
      <c r="J17" s="3"/>
    </row>
    <row r="18" spans="1:10" ht="12.75" customHeight="1">
      <c r="A18">
        <v>16</v>
      </c>
      <c r="B18" s="2" t="s">
        <v>24</v>
      </c>
      <c r="C18" s="3" t="s">
        <v>43</v>
      </c>
      <c r="D18" s="3" t="s">
        <v>44</v>
      </c>
      <c r="E18" s="3" t="s">
        <v>45</v>
      </c>
      <c r="F18" s="3" t="s">
        <v>46</v>
      </c>
      <c r="G18" s="3" t="s">
        <v>47</v>
      </c>
      <c r="H18" s="3"/>
      <c r="I18" s="3"/>
      <c r="J18" s="3"/>
    </row>
    <row r="19" spans="1:10" ht="25.5">
      <c r="A19">
        <v>17</v>
      </c>
      <c r="B19" s="2" t="s">
        <v>25</v>
      </c>
      <c r="C19" s="3" t="s">
        <v>43</v>
      </c>
      <c r="D19" s="3" t="s">
        <v>44</v>
      </c>
      <c r="E19" s="3" t="s">
        <v>45</v>
      </c>
      <c r="F19" s="3" t="s">
        <v>46</v>
      </c>
      <c r="G19" s="3" t="s">
        <v>48</v>
      </c>
      <c r="H19" s="3"/>
      <c r="I19" s="3"/>
      <c r="J19" s="3"/>
    </row>
    <row r="20" spans="1:2" ht="12.75">
      <c r="A20" s="1" t="s">
        <v>26</v>
      </c>
      <c r="B20" s="2" t="s">
        <v>27</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J49"/>
  <sheetViews>
    <sheetView workbookViewId="0" topLeftCell="A16">
      <selection activeCell="A48" sqref="A48"/>
    </sheetView>
  </sheetViews>
  <sheetFormatPr defaultColWidth="9.140625" defaultRowHeight="12.75"/>
  <cols>
    <col min="1" max="1" width="31.421875" style="0" customWidth="1"/>
    <col min="2" max="2" width="10.00390625" style="0" customWidth="1"/>
    <col min="3" max="5" width="21.28125" style="0" customWidth="1"/>
    <col min="6" max="6" width="10.57421875" style="0" customWidth="1"/>
    <col min="7" max="9" width="29.28125" style="0" customWidth="1"/>
    <col min="10" max="10" width="10.57421875" style="0" customWidth="1"/>
  </cols>
  <sheetData>
    <row r="2" spans="1:6" ht="12.75">
      <c r="A2" s="51" t="s">
        <v>469</v>
      </c>
      <c r="B2" s="52"/>
      <c r="C2" s="52"/>
      <c r="D2" s="52"/>
      <c r="E2" s="52"/>
      <c r="F2" s="52"/>
    </row>
    <row r="3" spans="1:6" ht="12.75">
      <c r="A3" s="10"/>
      <c r="B3" s="11"/>
      <c r="C3" s="13" t="s">
        <v>12</v>
      </c>
      <c r="D3" s="11"/>
      <c r="E3" s="11"/>
      <c r="F3" s="41"/>
    </row>
    <row r="4" spans="1:6" ht="12.75">
      <c r="A4" s="13" t="s">
        <v>14</v>
      </c>
      <c r="B4" s="13" t="s">
        <v>73</v>
      </c>
      <c r="C4" s="10" t="s">
        <v>35</v>
      </c>
      <c r="D4" s="16" t="s">
        <v>36</v>
      </c>
      <c r="E4" s="16" t="s">
        <v>461</v>
      </c>
      <c r="F4" s="17" t="s">
        <v>454</v>
      </c>
    </row>
    <row r="5" spans="1:6" ht="12.75">
      <c r="A5" s="44" t="s">
        <v>458</v>
      </c>
      <c r="B5" s="10" t="s">
        <v>76</v>
      </c>
      <c r="C5" s="42">
        <v>8</v>
      </c>
      <c r="D5" s="43">
        <v>17</v>
      </c>
      <c r="E5" s="43">
        <v>1</v>
      </c>
      <c r="F5" s="19">
        <v>26</v>
      </c>
    </row>
    <row r="6" spans="1:6" ht="12.75">
      <c r="A6" s="45"/>
      <c r="B6" s="48" t="s">
        <v>462</v>
      </c>
      <c r="C6" s="49">
        <v>0.3076923076923077</v>
      </c>
      <c r="D6" s="50">
        <v>0.6538461538461539</v>
      </c>
      <c r="E6" s="36">
        <v>0.038461538461538464</v>
      </c>
      <c r="F6" s="20">
        <v>1</v>
      </c>
    </row>
    <row r="7" spans="1:6" ht="12.75">
      <c r="A7" s="44" t="s">
        <v>459</v>
      </c>
      <c r="B7" s="10" t="s">
        <v>76</v>
      </c>
      <c r="C7" s="42">
        <v>34</v>
      </c>
      <c r="D7" s="43">
        <v>20</v>
      </c>
      <c r="E7" s="43"/>
      <c r="F7" s="19">
        <v>54</v>
      </c>
    </row>
    <row r="8" spans="1:6" ht="12.75">
      <c r="A8" s="45"/>
      <c r="B8" s="48" t="s">
        <v>462</v>
      </c>
      <c r="C8" s="49">
        <v>0.6296296296296297</v>
      </c>
      <c r="D8" s="50">
        <v>0.37037037037037035</v>
      </c>
      <c r="E8" s="36">
        <v>0</v>
      </c>
      <c r="F8" s="20">
        <v>1</v>
      </c>
    </row>
    <row r="9" spans="1:6" ht="12.75">
      <c r="A9" s="44" t="s">
        <v>460</v>
      </c>
      <c r="B9" s="10" t="s">
        <v>76</v>
      </c>
      <c r="C9" s="42">
        <v>5</v>
      </c>
      <c r="D9" s="43">
        <v>16</v>
      </c>
      <c r="E9" s="43"/>
      <c r="F9" s="19">
        <v>21</v>
      </c>
    </row>
    <row r="10" spans="1:6" ht="12.75">
      <c r="A10" s="45"/>
      <c r="B10" s="48" t="s">
        <v>462</v>
      </c>
      <c r="C10" s="49">
        <v>0.23809523809523808</v>
      </c>
      <c r="D10" s="50">
        <v>0.7619047619047619</v>
      </c>
      <c r="E10" s="36">
        <v>0</v>
      </c>
      <c r="F10" s="20">
        <v>1</v>
      </c>
    </row>
    <row r="11" spans="1:6" ht="12.75">
      <c r="A11" s="10" t="s">
        <v>77</v>
      </c>
      <c r="B11" s="11"/>
      <c r="C11" s="42">
        <v>47</v>
      </c>
      <c r="D11" s="43">
        <v>53</v>
      </c>
      <c r="E11" s="43">
        <v>1</v>
      </c>
      <c r="F11" s="19">
        <v>101</v>
      </c>
    </row>
    <row r="12" spans="1:6" ht="12.75">
      <c r="A12" s="15" t="s">
        <v>463</v>
      </c>
      <c r="B12" s="18"/>
      <c r="C12" s="46">
        <v>0.46534653465346537</v>
      </c>
      <c r="D12" s="47">
        <v>0.5247524752475248</v>
      </c>
      <c r="E12" s="47">
        <v>0.009900990099009901</v>
      </c>
      <c r="F12" s="21">
        <v>1</v>
      </c>
    </row>
    <row r="13" ht="15.75" customHeight="1"/>
    <row r="14" ht="15.75" customHeight="1"/>
    <row r="15" ht="15.75" customHeight="1"/>
    <row r="17" spans="2:4" ht="12.75">
      <c r="B17" s="22"/>
      <c r="C17" s="23"/>
      <c r="D17" s="22"/>
    </row>
    <row r="18" spans="1:10" ht="12.75">
      <c r="A18" s="53" t="s">
        <v>470</v>
      </c>
      <c r="B18" s="54"/>
      <c r="C18" s="55"/>
      <c r="D18" s="54"/>
      <c r="E18" s="52"/>
      <c r="F18" s="52"/>
      <c r="G18" s="52"/>
      <c r="H18" s="52"/>
      <c r="I18" s="52"/>
      <c r="J18" s="52"/>
    </row>
    <row r="19" spans="1:10" ht="12.75">
      <c r="A19" s="10"/>
      <c r="B19" s="11"/>
      <c r="C19" s="13" t="s">
        <v>13</v>
      </c>
      <c r="D19" s="11"/>
      <c r="E19" s="11"/>
      <c r="F19" s="11"/>
      <c r="G19" s="11"/>
      <c r="H19" s="11"/>
      <c r="I19" s="11"/>
      <c r="J19" s="41"/>
    </row>
    <row r="20" spans="1:10" ht="12.75">
      <c r="A20" s="13" t="s">
        <v>14</v>
      </c>
      <c r="B20" s="13" t="s">
        <v>73</v>
      </c>
      <c r="C20" s="10" t="s">
        <v>29</v>
      </c>
      <c r="D20" s="16" t="s">
        <v>33</v>
      </c>
      <c r="E20" s="16" t="s">
        <v>31</v>
      </c>
      <c r="F20" s="16" t="s">
        <v>32</v>
      </c>
      <c r="G20" s="16" t="s">
        <v>34</v>
      </c>
      <c r="H20" s="16" t="s">
        <v>466</v>
      </c>
      <c r="I20" s="16" t="s">
        <v>461</v>
      </c>
      <c r="J20" s="17" t="s">
        <v>454</v>
      </c>
    </row>
    <row r="21" spans="1:10" ht="12.75">
      <c r="A21" s="44" t="s">
        <v>464</v>
      </c>
      <c r="B21" s="10" t="s">
        <v>76</v>
      </c>
      <c r="C21" s="42">
        <v>1</v>
      </c>
      <c r="D21" s="43">
        <v>17</v>
      </c>
      <c r="E21" s="43">
        <v>1</v>
      </c>
      <c r="F21" s="43">
        <v>2</v>
      </c>
      <c r="G21" s="43">
        <v>4</v>
      </c>
      <c r="H21" s="43"/>
      <c r="I21" s="43">
        <v>1</v>
      </c>
      <c r="J21" s="19">
        <v>26</v>
      </c>
    </row>
    <row r="22" spans="1:10" ht="12.75">
      <c r="A22" s="45"/>
      <c r="B22" s="48" t="s">
        <v>462</v>
      </c>
      <c r="C22" s="49">
        <v>0.038461538461538464</v>
      </c>
      <c r="D22" s="50">
        <v>0.6538461538461539</v>
      </c>
      <c r="E22" s="50">
        <v>0.038461538461538464</v>
      </c>
      <c r="F22" s="50">
        <v>0.07692307692307693</v>
      </c>
      <c r="G22" s="50">
        <v>0.15384615384615385</v>
      </c>
      <c r="H22" s="50">
        <v>0</v>
      </c>
      <c r="I22" s="50">
        <v>0.038461538461538464</v>
      </c>
      <c r="J22" s="20">
        <v>1</v>
      </c>
    </row>
    <row r="23" spans="1:10" ht="12.75">
      <c r="A23" s="44" t="s">
        <v>459</v>
      </c>
      <c r="B23" s="10" t="s">
        <v>76</v>
      </c>
      <c r="C23" s="42">
        <v>8</v>
      </c>
      <c r="D23" s="43"/>
      <c r="E23" s="43">
        <v>23</v>
      </c>
      <c r="F23" s="43">
        <v>19</v>
      </c>
      <c r="G23" s="43">
        <v>2</v>
      </c>
      <c r="H23" s="43">
        <v>1</v>
      </c>
      <c r="I23" s="43">
        <v>1</v>
      </c>
      <c r="J23" s="19">
        <v>54</v>
      </c>
    </row>
    <row r="24" spans="1:10" ht="12.75">
      <c r="A24" s="45"/>
      <c r="B24" s="48" t="s">
        <v>462</v>
      </c>
      <c r="C24" s="49">
        <v>0.14814814814814814</v>
      </c>
      <c r="D24" s="50">
        <v>0</v>
      </c>
      <c r="E24" s="50">
        <v>0.42592592592592593</v>
      </c>
      <c r="F24" s="50">
        <v>0.35185185185185186</v>
      </c>
      <c r="G24" s="50">
        <v>0.037037037037037035</v>
      </c>
      <c r="H24" s="50">
        <v>0.018518518518518517</v>
      </c>
      <c r="I24" s="50">
        <v>0.018518518518518517</v>
      </c>
      <c r="J24" s="20">
        <v>1</v>
      </c>
    </row>
    <row r="25" spans="1:10" ht="12.75">
      <c r="A25" s="10" t="s">
        <v>465</v>
      </c>
      <c r="B25" s="10" t="s">
        <v>76</v>
      </c>
      <c r="C25" s="42"/>
      <c r="D25" s="43">
        <v>21</v>
      </c>
      <c r="E25" s="43"/>
      <c r="F25" s="43"/>
      <c r="G25" s="43"/>
      <c r="H25" s="43"/>
      <c r="I25" s="43"/>
      <c r="J25" s="19">
        <v>21</v>
      </c>
    </row>
    <row r="26" spans="1:10" ht="12.75">
      <c r="A26" s="12"/>
      <c r="B26" s="48" t="s">
        <v>462</v>
      </c>
      <c r="C26" s="49">
        <v>0</v>
      </c>
      <c r="D26" s="50">
        <v>1</v>
      </c>
      <c r="E26" s="50">
        <v>0</v>
      </c>
      <c r="F26" s="50">
        <v>0</v>
      </c>
      <c r="G26" s="50">
        <v>0</v>
      </c>
      <c r="H26" s="50">
        <v>0</v>
      </c>
      <c r="I26" s="50">
        <v>0</v>
      </c>
      <c r="J26" s="20">
        <v>1</v>
      </c>
    </row>
    <row r="27" spans="1:10" ht="12.75">
      <c r="A27" s="10" t="s">
        <v>77</v>
      </c>
      <c r="B27" s="11"/>
      <c r="C27" s="42">
        <v>9</v>
      </c>
      <c r="D27" s="43">
        <v>38</v>
      </c>
      <c r="E27" s="43">
        <v>24</v>
      </c>
      <c r="F27" s="43">
        <v>21</v>
      </c>
      <c r="G27" s="43">
        <v>6</v>
      </c>
      <c r="H27" s="43">
        <v>1</v>
      </c>
      <c r="I27" s="43">
        <v>2</v>
      </c>
      <c r="J27" s="19">
        <v>101</v>
      </c>
    </row>
    <row r="28" spans="1:10" ht="12.75">
      <c r="A28" s="15" t="s">
        <v>463</v>
      </c>
      <c r="B28" s="18"/>
      <c r="C28" s="46">
        <v>0.0891089108910891</v>
      </c>
      <c r="D28" s="47">
        <v>0.37623762376237624</v>
      </c>
      <c r="E28" s="47">
        <v>0.2376237623762376</v>
      </c>
      <c r="F28" s="47">
        <v>0.2079207920792079</v>
      </c>
      <c r="G28" s="47">
        <v>0.0594059405940594</v>
      </c>
      <c r="H28" s="47">
        <v>0.009900990099009901</v>
      </c>
      <c r="I28" s="47">
        <v>0.019801980198019802</v>
      </c>
      <c r="J28" s="21">
        <v>1</v>
      </c>
    </row>
    <row r="31" spans="1:10" ht="12.75">
      <c r="A31" s="22"/>
      <c r="B31" s="22"/>
      <c r="C31" s="40"/>
      <c r="D31" s="40"/>
      <c r="E31" s="40"/>
      <c r="F31" s="40"/>
      <c r="G31" s="40"/>
      <c r="H31" s="40"/>
      <c r="I31" s="40"/>
      <c r="J31" s="40"/>
    </row>
    <row r="33" spans="1:8" ht="12.75">
      <c r="A33" s="51" t="s">
        <v>471</v>
      </c>
      <c r="B33" s="52"/>
      <c r="C33" s="52"/>
      <c r="D33" s="52"/>
      <c r="E33" s="52"/>
      <c r="F33" s="52"/>
      <c r="G33" s="52"/>
      <c r="H33" s="52"/>
    </row>
    <row r="34" spans="1:8" ht="12.75">
      <c r="A34" s="10"/>
      <c r="B34" s="11"/>
      <c r="C34" s="13" t="s">
        <v>11</v>
      </c>
      <c r="D34" s="11"/>
      <c r="E34" s="11"/>
      <c r="F34" s="11"/>
      <c r="G34" s="11"/>
      <c r="H34" s="41"/>
    </row>
    <row r="35" spans="1:8" ht="12.75">
      <c r="A35" s="13" t="s">
        <v>14</v>
      </c>
      <c r="B35" s="13" t="s">
        <v>73</v>
      </c>
      <c r="C35" s="10" t="s">
        <v>468</v>
      </c>
      <c r="D35" s="16" t="s">
        <v>70</v>
      </c>
      <c r="E35" s="16" t="s">
        <v>71</v>
      </c>
      <c r="F35" s="16" t="s">
        <v>72</v>
      </c>
      <c r="G35" s="16" t="s">
        <v>461</v>
      </c>
      <c r="H35" s="17" t="s">
        <v>454</v>
      </c>
    </row>
    <row r="36" spans="1:8" ht="12.75">
      <c r="A36" s="44" t="s">
        <v>464</v>
      </c>
      <c r="B36" s="10" t="s">
        <v>76</v>
      </c>
      <c r="C36" s="42">
        <v>2</v>
      </c>
      <c r="D36" s="43">
        <v>3</v>
      </c>
      <c r="E36" s="43">
        <v>16</v>
      </c>
      <c r="F36" s="43">
        <v>3</v>
      </c>
      <c r="G36" s="43">
        <v>2</v>
      </c>
      <c r="H36" s="19">
        <v>26</v>
      </c>
    </row>
    <row r="37" spans="1:8" ht="12.75">
      <c r="A37" s="45"/>
      <c r="B37" s="56" t="s">
        <v>462</v>
      </c>
      <c r="C37" s="57">
        <v>0.07692307692307693</v>
      </c>
      <c r="D37" s="58">
        <v>0.11538461538461539</v>
      </c>
      <c r="E37" s="58">
        <v>0.6153846153846154</v>
      </c>
      <c r="F37" s="58">
        <v>0.11538461538461539</v>
      </c>
      <c r="G37" s="58">
        <v>0.07692307692307693</v>
      </c>
      <c r="H37" s="20">
        <v>1</v>
      </c>
    </row>
    <row r="38" spans="1:8" ht="12.75">
      <c r="A38" s="44" t="s">
        <v>467</v>
      </c>
      <c r="B38" s="10" t="s">
        <v>76</v>
      </c>
      <c r="C38" s="42">
        <v>3</v>
      </c>
      <c r="D38" s="43">
        <v>2</v>
      </c>
      <c r="E38" s="43">
        <v>46</v>
      </c>
      <c r="F38" s="43">
        <v>3</v>
      </c>
      <c r="G38" s="43"/>
      <c r="H38" s="19">
        <v>54</v>
      </c>
    </row>
    <row r="39" spans="1:8" ht="12.75">
      <c r="A39" s="45"/>
      <c r="B39" s="56" t="s">
        <v>462</v>
      </c>
      <c r="C39" s="57">
        <v>0.05555555555555555</v>
      </c>
      <c r="D39" s="58">
        <v>0.037037037037037035</v>
      </c>
      <c r="E39" s="58">
        <v>0.8518518518518519</v>
      </c>
      <c r="F39" s="58">
        <v>0.05555555555555555</v>
      </c>
      <c r="G39" s="58">
        <v>0</v>
      </c>
      <c r="H39" s="20">
        <v>1</v>
      </c>
    </row>
    <row r="40" spans="1:8" ht="12.75">
      <c r="A40" s="10" t="s">
        <v>465</v>
      </c>
      <c r="B40" s="10" t="s">
        <v>76</v>
      </c>
      <c r="C40" s="42"/>
      <c r="D40" s="43">
        <v>3</v>
      </c>
      <c r="E40" s="43">
        <v>16</v>
      </c>
      <c r="F40" s="43">
        <v>2</v>
      </c>
      <c r="G40" s="43"/>
      <c r="H40" s="19">
        <v>21</v>
      </c>
    </row>
    <row r="41" spans="1:8" ht="12.75">
      <c r="A41" s="12"/>
      <c r="B41" s="56" t="s">
        <v>462</v>
      </c>
      <c r="C41" s="57">
        <v>0</v>
      </c>
      <c r="D41" s="58">
        <v>0.14285714285714285</v>
      </c>
      <c r="E41" s="58">
        <v>0.7619047619047619</v>
      </c>
      <c r="F41" s="58">
        <v>0.09523809523809523</v>
      </c>
      <c r="G41" s="58">
        <v>0</v>
      </c>
      <c r="H41" s="20">
        <v>1</v>
      </c>
    </row>
    <row r="42" spans="1:8" ht="12.75">
      <c r="A42" s="10" t="s">
        <v>77</v>
      </c>
      <c r="B42" s="11"/>
      <c r="C42" s="42">
        <v>5</v>
      </c>
      <c r="D42" s="43">
        <v>8</v>
      </c>
      <c r="E42" s="43">
        <v>78</v>
      </c>
      <c r="F42" s="43">
        <v>8</v>
      </c>
      <c r="G42" s="43">
        <v>2</v>
      </c>
      <c r="H42" s="19">
        <v>101</v>
      </c>
    </row>
    <row r="43" spans="1:8" ht="12.75">
      <c r="A43" s="15" t="s">
        <v>463</v>
      </c>
      <c r="B43" s="18"/>
      <c r="C43" s="46">
        <v>0.04950495049504951</v>
      </c>
      <c r="D43" s="47">
        <v>0.07920792079207921</v>
      </c>
      <c r="E43" s="47">
        <v>0.7722772277227723</v>
      </c>
      <c r="F43" s="47">
        <v>0.07920792079207921</v>
      </c>
      <c r="G43" s="47">
        <v>0.019801980198019802</v>
      </c>
      <c r="H43" s="21">
        <v>1</v>
      </c>
    </row>
    <row r="48" spans="1:4" ht="12.75">
      <c r="A48" s="22"/>
      <c r="B48" s="22"/>
      <c r="C48" s="22"/>
      <c r="D48" s="22"/>
    </row>
    <row r="49" spans="1:4" ht="12.75">
      <c r="A49" s="22"/>
      <c r="B49" s="22"/>
      <c r="C49" s="22"/>
      <c r="D49" s="22"/>
    </row>
  </sheetData>
  <printOptions/>
  <pageMargins left="0.75" right="0.75" top="1" bottom="1" header="0.5" footer="0.5"/>
  <pageSetup orientation="portrait" r:id="rId1"/>
</worksheet>
</file>

<file path=xl/worksheets/sheet4.xml><?xml version="1.0" encoding="utf-8"?>
<worksheet xmlns="http://schemas.openxmlformats.org/spreadsheetml/2006/main" xmlns:r="http://schemas.openxmlformats.org/officeDocument/2006/relationships">
  <dimension ref="A1:Y147"/>
  <sheetViews>
    <sheetView tabSelected="1" workbookViewId="0" topLeftCell="A1">
      <selection activeCell="N131" sqref="N131"/>
    </sheetView>
  </sheetViews>
  <sheetFormatPr defaultColWidth="9.140625" defaultRowHeight="12.75"/>
  <cols>
    <col min="1" max="12" width="9.8515625" style="2" customWidth="1"/>
    <col min="13" max="24" width="8.140625" style="2" customWidth="1"/>
    <col min="25" max="28" width="8.140625" style="0" customWidth="1"/>
    <col min="29" max="30" width="9.140625" style="0" customWidth="1"/>
    <col min="31" max="51" width="8.8515625" style="0" customWidth="1"/>
  </cols>
  <sheetData>
    <row r="1" spans="1:9" ht="12.75">
      <c r="A1" s="104" t="s">
        <v>15</v>
      </c>
      <c r="B1" s="105"/>
      <c r="C1" s="105"/>
      <c r="D1" s="105"/>
      <c r="E1" s="105"/>
      <c r="F1" s="105"/>
      <c r="G1" s="105"/>
      <c r="H1" s="105"/>
      <c r="I1" s="105"/>
    </row>
    <row r="2" spans="1:2" ht="38.25">
      <c r="A2" s="88" t="s">
        <v>12</v>
      </c>
      <c r="B2" s="89" t="s">
        <v>84</v>
      </c>
    </row>
    <row r="4" spans="1:9" ht="25.5">
      <c r="A4" s="59"/>
      <c r="B4" s="60"/>
      <c r="C4" s="28" t="s">
        <v>15</v>
      </c>
      <c r="D4" s="60"/>
      <c r="E4" s="60"/>
      <c r="F4" s="60"/>
      <c r="G4" s="60"/>
      <c r="H4" s="60"/>
      <c r="I4" s="61"/>
    </row>
    <row r="5" spans="1:9" ht="51">
      <c r="A5" s="28" t="s">
        <v>14</v>
      </c>
      <c r="B5" s="28" t="s">
        <v>73</v>
      </c>
      <c r="C5" s="59" t="s">
        <v>41</v>
      </c>
      <c r="D5" s="62" t="s">
        <v>42</v>
      </c>
      <c r="E5" s="62" t="s">
        <v>461</v>
      </c>
      <c r="F5" s="62" t="s">
        <v>286</v>
      </c>
      <c r="G5" s="62" t="s">
        <v>67</v>
      </c>
      <c r="H5" s="62" t="s">
        <v>66</v>
      </c>
      <c r="I5" s="63" t="s">
        <v>454</v>
      </c>
    </row>
    <row r="6" spans="1:9" ht="12.75">
      <c r="A6" s="59" t="s">
        <v>464</v>
      </c>
      <c r="B6" s="59" t="s">
        <v>76</v>
      </c>
      <c r="C6" s="64">
        <v>22</v>
      </c>
      <c r="D6" s="65">
        <v>3</v>
      </c>
      <c r="E6" s="65"/>
      <c r="F6" s="65">
        <v>1</v>
      </c>
      <c r="G6" s="65"/>
      <c r="H6" s="65"/>
      <c r="I6" s="66">
        <v>26</v>
      </c>
    </row>
    <row r="7" spans="1:9" ht="12.75">
      <c r="A7" s="67"/>
      <c r="B7" s="68" t="s">
        <v>462</v>
      </c>
      <c r="C7" s="69">
        <v>0.8461538461538461</v>
      </c>
      <c r="D7" s="70">
        <v>0.11538461538461539</v>
      </c>
      <c r="E7" s="70">
        <v>0</v>
      </c>
      <c r="F7" s="70">
        <v>0.038461538461538464</v>
      </c>
      <c r="G7" s="70">
        <v>0</v>
      </c>
      <c r="H7" s="70">
        <v>0</v>
      </c>
      <c r="I7" s="71">
        <v>1</v>
      </c>
    </row>
    <row r="8" spans="1:9" ht="12.75">
      <c r="A8" s="59" t="s">
        <v>467</v>
      </c>
      <c r="B8" s="59" t="s">
        <v>76</v>
      </c>
      <c r="C8" s="64">
        <v>40</v>
      </c>
      <c r="D8" s="65">
        <v>7</v>
      </c>
      <c r="E8" s="65">
        <v>5</v>
      </c>
      <c r="F8" s="65"/>
      <c r="G8" s="65">
        <v>1</v>
      </c>
      <c r="H8" s="65">
        <v>1</v>
      </c>
      <c r="I8" s="66">
        <v>54</v>
      </c>
    </row>
    <row r="9" spans="1:9" ht="12.75">
      <c r="A9" s="67"/>
      <c r="B9" s="68" t="s">
        <v>462</v>
      </c>
      <c r="C9" s="69">
        <v>0.7407407407407407</v>
      </c>
      <c r="D9" s="70">
        <v>0.12962962962962962</v>
      </c>
      <c r="E9" s="70">
        <v>0.09259259259259259</v>
      </c>
      <c r="F9" s="70">
        <v>0</v>
      </c>
      <c r="G9" s="70">
        <v>0.018518518518518517</v>
      </c>
      <c r="H9" s="70">
        <v>0.018518518518518517</v>
      </c>
      <c r="I9" s="71">
        <v>1</v>
      </c>
    </row>
    <row r="10" spans="1:9" ht="12.75">
      <c r="A10" s="59" t="s">
        <v>465</v>
      </c>
      <c r="B10" s="59" t="s">
        <v>76</v>
      </c>
      <c r="C10" s="64">
        <v>19</v>
      </c>
      <c r="D10" s="65">
        <v>2</v>
      </c>
      <c r="E10" s="65"/>
      <c r="F10" s="65"/>
      <c r="G10" s="65"/>
      <c r="H10" s="65"/>
      <c r="I10" s="66">
        <v>21</v>
      </c>
    </row>
    <row r="11" spans="1:9" ht="12.75">
      <c r="A11" s="67"/>
      <c r="B11" s="68" t="s">
        <v>462</v>
      </c>
      <c r="C11" s="69">
        <v>0.9047619047619048</v>
      </c>
      <c r="D11" s="70">
        <v>0.09523809523809523</v>
      </c>
      <c r="E11" s="70">
        <v>0</v>
      </c>
      <c r="F11" s="70">
        <v>0</v>
      </c>
      <c r="G11" s="70">
        <v>0</v>
      </c>
      <c r="H11" s="70">
        <v>0</v>
      </c>
      <c r="I11" s="71">
        <v>1</v>
      </c>
    </row>
    <row r="12" spans="1:9" ht="25.5">
      <c r="A12" s="59" t="s">
        <v>77</v>
      </c>
      <c r="B12" s="60"/>
      <c r="C12" s="64">
        <v>81</v>
      </c>
      <c r="D12" s="65">
        <v>12</v>
      </c>
      <c r="E12" s="65">
        <v>5</v>
      </c>
      <c r="F12" s="65">
        <v>1</v>
      </c>
      <c r="G12" s="65">
        <v>1</v>
      </c>
      <c r="H12" s="65">
        <v>1</v>
      </c>
      <c r="I12" s="66">
        <v>101</v>
      </c>
    </row>
    <row r="13" spans="1:9" ht="25.5">
      <c r="A13" s="72" t="s">
        <v>463</v>
      </c>
      <c r="B13" s="73"/>
      <c r="C13" s="74">
        <v>0.801980198019802</v>
      </c>
      <c r="D13" s="75">
        <v>0.1188118811881188</v>
      </c>
      <c r="E13" s="75">
        <v>0.04950495049504951</v>
      </c>
      <c r="F13" s="75">
        <v>0.009900990099009901</v>
      </c>
      <c r="G13" s="75">
        <v>0.009900990099009901</v>
      </c>
      <c r="H13" s="75">
        <v>0.009900990099009901</v>
      </c>
      <c r="I13" s="76">
        <v>1</v>
      </c>
    </row>
    <row r="16" spans="8:23" ht="12.75">
      <c r="H16" s="77"/>
      <c r="I16" s="77"/>
      <c r="J16" s="77"/>
      <c r="K16" s="77"/>
      <c r="L16" s="77"/>
      <c r="M16" s="77"/>
      <c r="N16" s="77"/>
      <c r="O16" s="77"/>
      <c r="P16" s="77"/>
      <c r="Q16" s="77"/>
      <c r="R16" s="77"/>
      <c r="S16" s="77"/>
      <c r="T16" s="77"/>
      <c r="U16" s="77"/>
      <c r="V16" s="77"/>
      <c r="W16" s="77"/>
    </row>
    <row r="17" spans="1:23" ht="12.75">
      <c r="A17" s="104" t="s">
        <v>17</v>
      </c>
      <c r="B17" s="106"/>
      <c r="C17" s="106"/>
      <c r="D17" s="106"/>
      <c r="E17" s="106"/>
      <c r="F17" s="106"/>
      <c r="G17" s="106"/>
      <c r="H17" s="77"/>
      <c r="I17" s="77"/>
      <c r="J17" s="77"/>
      <c r="K17" s="77"/>
      <c r="L17" s="77"/>
      <c r="M17" s="77"/>
      <c r="N17" s="77"/>
      <c r="O17" s="77"/>
      <c r="P17" s="77"/>
      <c r="Q17" s="77"/>
      <c r="R17" s="77"/>
      <c r="S17" s="77"/>
      <c r="T17" s="77"/>
      <c r="U17" s="77"/>
      <c r="V17" s="77"/>
      <c r="W17" s="77"/>
    </row>
    <row r="18" spans="1:23" ht="89.25">
      <c r="A18" s="59"/>
      <c r="B18" s="60"/>
      <c r="C18" s="28" t="s">
        <v>17</v>
      </c>
      <c r="D18" s="60"/>
      <c r="E18" s="60"/>
      <c r="F18" s="60"/>
      <c r="G18" s="61"/>
      <c r="H18" s="77"/>
      <c r="I18" s="77"/>
      <c r="J18" s="77"/>
      <c r="K18" s="77"/>
      <c r="L18" s="77"/>
      <c r="M18" s="77"/>
      <c r="N18" s="77"/>
      <c r="O18" s="77"/>
      <c r="P18" s="77"/>
      <c r="Q18" s="77"/>
      <c r="R18" s="77"/>
      <c r="S18" s="77"/>
      <c r="T18" s="77"/>
      <c r="U18" s="77"/>
      <c r="V18" s="77"/>
      <c r="W18" s="77"/>
    </row>
    <row r="19" spans="1:23" ht="51">
      <c r="A19" s="28" t="s">
        <v>14</v>
      </c>
      <c r="B19" s="28" t="s">
        <v>73</v>
      </c>
      <c r="C19" s="59">
        <v>1</v>
      </c>
      <c r="D19" s="62">
        <v>2</v>
      </c>
      <c r="E19" s="62">
        <v>3</v>
      </c>
      <c r="F19" s="62">
        <v>4</v>
      </c>
      <c r="G19" s="63" t="s">
        <v>454</v>
      </c>
      <c r="H19" s="77"/>
      <c r="I19" s="77"/>
      <c r="J19" s="77"/>
      <c r="K19" s="77"/>
      <c r="L19" s="77"/>
      <c r="M19" s="77"/>
      <c r="N19" s="77"/>
      <c r="O19" s="77"/>
      <c r="P19" s="77"/>
      <c r="Q19" s="77"/>
      <c r="R19" s="77"/>
      <c r="S19" s="77"/>
      <c r="T19" s="77"/>
      <c r="U19" s="77"/>
      <c r="V19" s="77"/>
      <c r="W19" s="77"/>
    </row>
    <row r="20" spans="1:23" ht="12.75">
      <c r="A20" s="59" t="s">
        <v>464</v>
      </c>
      <c r="B20" s="59" t="s">
        <v>76</v>
      </c>
      <c r="C20" s="64">
        <v>20</v>
      </c>
      <c r="D20" s="65">
        <v>4</v>
      </c>
      <c r="E20" s="65">
        <v>1</v>
      </c>
      <c r="F20" s="65">
        <v>1</v>
      </c>
      <c r="G20" s="66">
        <v>26</v>
      </c>
      <c r="H20" s="77"/>
      <c r="I20" s="77"/>
      <c r="J20" s="77"/>
      <c r="K20" s="77"/>
      <c r="L20" s="77"/>
      <c r="M20" s="77"/>
      <c r="N20" s="77"/>
      <c r="O20" s="77"/>
      <c r="P20" s="77"/>
      <c r="Q20" s="77"/>
      <c r="R20" s="77"/>
      <c r="S20" s="77"/>
      <c r="T20" s="77"/>
      <c r="U20" s="77"/>
      <c r="V20" s="77"/>
      <c r="W20" s="77"/>
    </row>
    <row r="21" spans="1:23" ht="12.75">
      <c r="A21" s="67"/>
      <c r="B21" s="68" t="s">
        <v>480</v>
      </c>
      <c r="C21" s="78">
        <v>0</v>
      </c>
      <c r="D21" s="79">
        <v>0</v>
      </c>
      <c r="E21" s="79" t="e">
        <v>#DIV/0!</v>
      </c>
      <c r="F21" s="79" t="e">
        <v>#DIV/0!</v>
      </c>
      <c r="G21" s="80">
        <v>0.7452413135250994</v>
      </c>
      <c r="H21" s="77"/>
      <c r="I21" s="77"/>
      <c r="J21" s="77"/>
      <c r="K21" s="77"/>
      <c r="L21" s="77"/>
      <c r="M21" s="77"/>
      <c r="N21" s="77"/>
      <c r="O21" s="77"/>
      <c r="P21" s="77"/>
      <c r="Q21" s="77"/>
      <c r="R21" s="77"/>
      <c r="S21" s="77"/>
      <c r="T21" s="77"/>
      <c r="U21" s="77"/>
      <c r="V21" s="77"/>
      <c r="W21" s="77"/>
    </row>
    <row r="22" spans="1:23" ht="12.75">
      <c r="A22" s="67"/>
      <c r="B22" s="68" t="s">
        <v>478</v>
      </c>
      <c r="C22" s="81">
        <v>1</v>
      </c>
      <c r="D22" s="82">
        <v>2</v>
      </c>
      <c r="E22" s="82">
        <v>3</v>
      </c>
      <c r="F22" s="82">
        <v>4</v>
      </c>
      <c r="G22" s="83">
        <v>1.3461538461538463</v>
      </c>
      <c r="H22" s="77"/>
      <c r="I22" s="77"/>
      <c r="J22" s="77"/>
      <c r="K22" s="77"/>
      <c r="L22" s="77"/>
      <c r="M22" s="77"/>
      <c r="N22" s="77"/>
      <c r="O22" s="77"/>
      <c r="P22" s="77"/>
      <c r="Q22" s="77"/>
      <c r="R22" s="77"/>
      <c r="S22" s="77"/>
      <c r="T22" s="77"/>
      <c r="U22" s="77"/>
      <c r="V22" s="77"/>
      <c r="W22" s="77"/>
    </row>
    <row r="23" spans="1:23" ht="12.75">
      <c r="A23" s="59" t="s">
        <v>467</v>
      </c>
      <c r="B23" s="59" t="s">
        <v>76</v>
      </c>
      <c r="C23" s="64">
        <v>44</v>
      </c>
      <c r="D23" s="65">
        <v>7</v>
      </c>
      <c r="E23" s="65">
        <v>2</v>
      </c>
      <c r="F23" s="65">
        <v>1</v>
      </c>
      <c r="G23" s="66">
        <v>54</v>
      </c>
      <c r="H23" s="77"/>
      <c r="I23" s="77"/>
      <c r="J23" s="77"/>
      <c r="K23" s="77"/>
      <c r="L23" s="77"/>
      <c r="M23" s="77"/>
      <c r="N23" s="77"/>
      <c r="O23" s="77"/>
      <c r="P23" s="77"/>
      <c r="Q23" s="77"/>
      <c r="R23" s="77"/>
      <c r="S23" s="77"/>
      <c r="T23" s="77"/>
      <c r="U23" s="77"/>
      <c r="V23" s="77"/>
      <c r="W23" s="77"/>
    </row>
    <row r="24" spans="1:23" ht="12.75">
      <c r="A24" s="67"/>
      <c r="B24" s="68" t="s">
        <v>480</v>
      </c>
      <c r="C24" s="78">
        <v>0</v>
      </c>
      <c r="D24" s="79">
        <v>0</v>
      </c>
      <c r="E24" s="79">
        <v>0</v>
      </c>
      <c r="F24" s="79" t="e">
        <v>#DIV/0!</v>
      </c>
      <c r="G24" s="80">
        <v>0.6199569426675574</v>
      </c>
      <c r="H24" s="77"/>
      <c r="I24" s="77"/>
      <c r="J24" s="77"/>
      <c r="K24" s="77"/>
      <c r="L24" s="77"/>
      <c r="M24" s="77"/>
      <c r="N24" s="77"/>
      <c r="O24" s="77"/>
      <c r="P24" s="77"/>
      <c r="Q24" s="77"/>
      <c r="R24" s="77"/>
      <c r="S24" s="77"/>
      <c r="T24" s="77"/>
      <c r="U24" s="77"/>
      <c r="V24" s="77"/>
      <c r="W24" s="77"/>
    </row>
    <row r="25" spans="1:23" ht="12.75">
      <c r="A25" s="67"/>
      <c r="B25" s="68" t="s">
        <v>478</v>
      </c>
      <c r="C25" s="81">
        <v>1</v>
      </c>
      <c r="D25" s="82">
        <v>2</v>
      </c>
      <c r="E25" s="82">
        <v>3</v>
      </c>
      <c r="F25" s="82">
        <v>4</v>
      </c>
      <c r="G25" s="83">
        <v>1.2592592592592593</v>
      </c>
      <c r="H25" s="77"/>
      <c r="I25" s="77"/>
      <c r="J25" s="77"/>
      <c r="K25" s="77"/>
      <c r="L25" s="77"/>
      <c r="M25" s="77"/>
      <c r="N25" s="77"/>
      <c r="O25" s="77"/>
      <c r="P25" s="77"/>
      <c r="Q25" s="77"/>
      <c r="R25" s="77"/>
      <c r="S25" s="77"/>
      <c r="T25" s="77"/>
      <c r="U25" s="77"/>
      <c r="V25" s="77"/>
      <c r="W25" s="77"/>
    </row>
    <row r="26" spans="1:23" ht="12.75">
      <c r="A26" s="59" t="s">
        <v>482</v>
      </c>
      <c r="B26" s="59" t="s">
        <v>76</v>
      </c>
      <c r="C26" s="64">
        <v>13</v>
      </c>
      <c r="D26" s="65">
        <v>5</v>
      </c>
      <c r="E26" s="65">
        <v>3</v>
      </c>
      <c r="F26" s="65"/>
      <c r="G26" s="66">
        <v>21</v>
      </c>
      <c r="H26" s="77"/>
      <c r="I26" s="77"/>
      <c r="J26" s="77"/>
      <c r="K26" s="77"/>
      <c r="L26" s="77"/>
      <c r="M26" s="77"/>
      <c r="N26" s="77"/>
      <c r="O26" s="77"/>
      <c r="P26" s="77"/>
      <c r="Q26" s="77"/>
      <c r="R26" s="77"/>
      <c r="S26" s="77"/>
      <c r="T26" s="77"/>
      <c r="U26" s="77"/>
      <c r="V26" s="77"/>
      <c r="W26" s="77"/>
    </row>
    <row r="27" spans="1:23" ht="12.75">
      <c r="A27" s="67"/>
      <c r="B27" s="68" t="s">
        <v>480</v>
      </c>
      <c r="C27" s="78">
        <v>0</v>
      </c>
      <c r="D27" s="79">
        <v>0</v>
      </c>
      <c r="E27" s="79">
        <v>0</v>
      </c>
      <c r="F27" s="79"/>
      <c r="G27" s="80">
        <v>0.7496030695673291</v>
      </c>
      <c r="H27" s="77"/>
      <c r="I27" s="77"/>
      <c r="J27" s="77"/>
      <c r="K27" s="77"/>
      <c r="L27" s="77"/>
      <c r="M27" s="77"/>
      <c r="N27" s="77"/>
      <c r="O27" s="77"/>
      <c r="P27" s="77"/>
      <c r="Q27" s="77"/>
      <c r="R27" s="77"/>
      <c r="S27" s="77"/>
      <c r="T27" s="77"/>
      <c r="U27" s="77"/>
      <c r="V27" s="77"/>
      <c r="W27" s="77"/>
    </row>
    <row r="28" spans="1:23" ht="12.75">
      <c r="A28" s="67"/>
      <c r="B28" s="68" t="s">
        <v>478</v>
      </c>
      <c r="C28" s="81">
        <v>1</v>
      </c>
      <c r="D28" s="82">
        <v>2</v>
      </c>
      <c r="E28" s="82">
        <v>3</v>
      </c>
      <c r="F28" s="82"/>
      <c r="G28" s="83">
        <v>1.5238095238095237</v>
      </c>
      <c r="H28" s="77"/>
      <c r="I28" s="77"/>
      <c r="J28" s="77"/>
      <c r="K28" s="77"/>
      <c r="L28" s="77"/>
      <c r="M28" s="77"/>
      <c r="N28" s="77"/>
      <c r="O28" s="77"/>
      <c r="P28" s="77"/>
      <c r="Q28" s="77"/>
      <c r="R28" s="77"/>
      <c r="S28" s="77"/>
      <c r="T28" s="77"/>
      <c r="U28" s="77"/>
      <c r="V28" s="77"/>
      <c r="W28" s="77"/>
    </row>
    <row r="29" spans="1:23" ht="25.5">
      <c r="A29" s="59" t="s">
        <v>77</v>
      </c>
      <c r="B29" s="60"/>
      <c r="C29" s="64">
        <v>77</v>
      </c>
      <c r="D29" s="65">
        <v>16</v>
      </c>
      <c r="E29" s="65">
        <v>6</v>
      </c>
      <c r="F29" s="65">
        <v>2</v>
      </c>
      <c r="G29" s="66">
        <v>101</v>
      </c>
      <c r="H29" s="77"/>
      <c r="I29" s="77"/>
      <c r="J29" s="77"/>
      <c r="K29" s="77"/>
      <c r="L29" s="77"/>
      <c r="M29" s="77"/>
      <c r="N29" s="77"/>
      <c r="O29" s="77"/>
      <c r="P29" s="77"/>
      <c r="Q29" s="77"/>
      <c r="R29" s="77"/>
      <c r="S29" s="77"/>
      <c r="T29" s="77"/>
      <c r="U29" s="77"/>
      <c r="V29" s="77"/>
      <c r="W29" s="77"/>
    </row>
    <row r="30" spans="1:23" ht="25.5">
      <c r="A30" s="59" t="s">
        <v>481</v>
      </c>
      <c r="B30" s="60"/>
      <c r="C30" s="64">
        <v>0</v>
      </c>
      <c r="D30" s="65">
        <v>0</v>
      </c>
      <c r="E30" s="65">
        <v>0</v>
      </c>
      <c r="F30" s="65">
        <v>0</v>
      </c>
      <c r="G30" s="66">
        <v>0.6823082547173569</v>
      </c>
      <c r="H30" s="77"/>
      <c r="I30" s="77"/>
      <c r="J30" s="77"/>
      <c r="K30" s="77"/>
      <c r="L30" s="77"/>
      <c r="M30" s="77"/>
      <c r="N30" s="77"/>
      <c r="O30" s="77"/>
      <c r="P30" s="77"/>
      <c r="Q30" s="77"/>
      <c r="R30" s="77"/>
      <c r="S30" s="77"/>
      <c r="T30" s="77"/>
      <c r="U30" s="77"/>
      <c r="V30" s="77"/>
      <c r="W30" s="77"/>
    </row>
    <row r="31" spans="1:23" ht="25.5">
      <c r="A31" s="72" t="s">
        <v>479</v>
      </c>
      <c r="B31" s="73"/>
      <c r="C31" s="84">
        <v>1</v>
      </c>
      <c r="D31" s="85">
        <v>2</v>
      </c>
      <c r="E31" s="85">
        <v>3</v>
      </c>
      <c r="F31" s="85">
        <v>4</v>
      </c>
      <c r="G31" s="86">
        <v>1.3366336633663367</v>
      </c>
      <c r="H31" s="77"/>
      <c r="I31" s="77"/>
      <c r="J31" s="77"/>
      <c r="K31" s="77"/>
      <c r="L31" s="77"/>
      <c r="M31" s="77"/>
      <c r="N31" s="77"/>
      <c r="O31" s="77"/>
      <c r="P31" s="77"/>
      <c r="Q31" s="77"/>
      <c r="R31" s="77"/>
      <c r="S31" s="77"/>
      <c r="T31" s="77"/>
      <c r="U31" s="77"/>
      <c r="V31" s="77"/>
      <c r="W31" s="77"/>
    </row>
    <row r="32" spans="1:23" ht="12.75">
      <c r="A32" s="77"/>
      <c r="B32" s="77"/>
      <c r="C32" s="87"/>
      <c r="D32" s="87"/>
      <c r="E32" s="87"/>
      <c r="F32" s="87"/>
      <c r="G32" s="87"/>
      <c r="H32" s="77"/>
      <c r="I32" s="77"/>
      <c r="J32" s="77"/>
      <c r="K32" s="77"/>
      <c r="L32" s="77"/>
      <c r="M32" s="77"/>
      <c r="N32" s="77"/>
      <c r="O32" s="77"/>
      <c r="P32" s="77"/>
      <c r="Q32" s="77"/>
      <c r="R32" s="77"/>
      <c r="S32" s="77"/>
      <c r="T32" s="77"/>
      <c r="U32" s="77"/>
      <c r="V32" s="77"/>
      <c r="W32" s="77"/>
    </row>
    <row r="33" spans="1:23" ht="12.75">
      <c r="A33" s="104" t="s">
        <v>16</v>
      </c>
      <c r="B33" s="107"/>
      <c r="C33" s="107"/>
      <c r="D33" s="107"/>
      <c r="E33" s="107"/>
      <c r="F33" s="107"/>
      <c r="G33" s="107"/>
      <c r="H33" s="108"/>
      <c r="I33" s="108"/>
      <c r="J33" s="77"/>
      <c r="K33" s="77"/>
      <c r="L33" s="77"/>
      <c r="M33" s="77"/>
      <c r="N33" s="77"/>
      <c r="O33" s="77"/>
      <c r="P33" s="77"/>
      <c r="Q33" s="77"/>
      <c r="R33" s="77"/>
      <c r="S33" s="77"/>
      <c r="T33" s="77"/>
      <c r="U33" s="77"/>
      <c r="V33" s="77"/>
      <c r="W33" s="77"/>
    </row>
    <row r="34" spans="1:23" ht="38.25">
      <c r="A34" s="88" t="s">
        <v>12</v>
      </c>
      <c r="B34" s="89" t="s">
        <v>84</v>
      </c>
      <c r="H34" s="77"/>
      <c r="I34" s="77"/>
      <c r="J34" s="77"/>
      <c r="K34" s="77"/>
      <c r="L34" s="77"/>
      <c r="M34" s="77"/>
      <c r="N34" s="77"/>
      <c r="O34" s="77"/>
      <c r="P34" s="77"/>
      <c r="Q34" s="77"/>
      <c r="R34" s="77"/>
      <c r="S34" s="77"/>
      <c r="T34" s="77"/>
      <c r="U34" s="77"/>
      <c r="V34" s="77"/>
      <c r="W34" s="77"/>
    </row>
    <row r="35" spans="10:23" s="103" customFormat="1" ht="12.75">
      <c r="J35" s="102"/>
      <c r="K35" s="102"/>
      <c r="L35" s="102"/>
      <c r="M35" s="102"/>
      <c r="N35" s="102"/>
      <c r="O35" s="102"/>
      <c r="P35" s="102"/>
      <c r="Q35" s="102"/>
      <c r="R35" s="102"/>
      <c r="S35" s="102"/>
      <c r="T35" s="102"/>
      <c r="U35" s="102"/>
      <c r="V35" s="102"/>
      <c r="W35" s="102"/>
    </row>
    <row r="36" spans="1:23" ht="51">
      <c r="A36" s="59"/>
      <c r="B36" s="60"/>
      <c r="C36" s="28" t="s">
        <v>16</v>
      </c>
      <c r="D36" s="60"/>
      <c r="E36" s="60"/>
      <c r="F36" s="60"/>
      <c r="G36" s="60"/>
      <c r="H36" s="60"/>
      <c r="I36" s="61"/>
      <c r="J36" s="77"/>
      <c r="K36" s="77"/>
      <c r="L36" s="77"/>
      <c r="M36" s="77"/>
      <c r="N36" s="77"/>
      <c r="O36" s="77"/>
      <c r="P36" s="77"/>
      <c r="Q36" s="77"/>
      <c r="R36" s="77"/>
      <c r="S36" s="77"/>
      <c r="T36" s="77"/>
      <c r="U36" s="77"/>
      <c r="V36" s="77"/>
      <c r="W36" s="77"/>
    </row>
    <row r="37" spans="1:23" ht="51">
      <c r="A37" s="28" t="s">
        <v>14</v>
      </c>
      <c r="B37" s="28" t="s">
        <v>73</v>
      </c>
      <c r="C37" s="59">
        <v>1</v>
      </c>
      <c r="D37" s="62">
        <v>2</v>
      </c>
      <c r="E37" s="62">
        <v>2.5</v>
      </c>
      <c r="F37" s="62">
        <v>3</v>
      </c>
      <c r="G37" s="62">
        <v>4</v>
      </c>
      <c r="H37" s="62">
        <v>5</v>
      </c>
      <c r="I37" s="63" t="s">
        <v>454</v>
      </c>
      <c r="J37" s="77"/>
      <c r="K37" s="77"/>
      <c r="L37" s="77"/>
      <c r="M37" s="77"/>
      <c r="N37" s="77"/>
      <c r="O37" s="77"/>
      <c r="P37" s="77"/>
      <c r="Q37" s="77"/>
      <c r="R37" s="77"/>
      <c r="S37" s="77"/>
      <c r="T37" s="77"/>
      <c r="U37" s="77"/>
      <c r="V37" s="77"/>
      <c r="W37" s="77"/>
    </row>
    <row r="38" spans="1:23" ht="12.75">
      <c r="A38" s="59" t="s">
        <v>487</v>
      </c>
      <c r="B38" s="59" t="s">
        <v>76</v>
      </c>
      <c r="C38" s="64"/>
      <c r="D38" s="65">
        <v>3</v>
      </c>
      <c r="E38" s="65"/>
      <c r="F38" s="65">
        <v>15</v>
      </c>
      <c r="G38" s="65">
        <v>7</v>
      </c>
      <c r="H38" s="65">
        <v>1</v>
      </c>
      <c r="I38" s="66">
        <v>26</v>
      </c>
      <c r="J38" s="77"/>
      <c r="K38" s="77"/>
      <c r="L38" s="77"/>
      <c r="M38" s="77"/>
      <c r="N38" s="77"/>
      <c r="O38" s="77"/>
      <c r="P38" s="77"/>
      <c r="Q38" s="77"/>
      <c r="R38" s="77"/>
      <c r="S38" s="77"/>
      <c r="T38" s="77"/>
      <c r="U38" s="77"/>
      <c r="V38" s="77"/>
      <c r="W38" s="77"/>
    </row>
    <row r="39" spans="1:9" ht="12.75">
      <c r="A39" s="67"/>
      <c r="B39" s="68" t="s">
        <v>480</v>
      </c>
      <c r="C39" s="78"/>
      <c r="D39" s="79">
        <v>0</v>
      </c>
      <c r="E39" s="79"/>
      <c r="F39" s="79">
        <v>0</v>
      </c>
      <c r="G39" s="79">
        <v>0</v>
      </c>
      <c r="H39" s="79" t="e">
        <v>#DIV/0!</v>
      </c>
      <c r="I39" s="80">
        <v>0.7103628541917051</v>
      </c>
    </row>
    <row r="40" spans="1:9" ht="12.75">
      <c r="A40" s="67"/>
      <c r="B40" s="90" t="s">
        <v>478</v>
      </c>
      <c r="C40" s="81"/>
      <c r="D40" s="82">
        <v>2</v>
      </c>
      <c r="E40" s="82"/>
      <c r="F40" s="82">
        <v>3</v>
      </c>
      <c r="G40" s="82">
        <v>4</v>
      </c>
      <c r="H40" s="82">
        <v>5</v>
      </c>
      <c r="I40" s="83">
        <v>3.230769230769231</v>
      </c>
    </row>
    <row r="41" spans="1:9" ht="12.75">
      <c r="A41" s="59" t="s">
        <v>488</v>
      </c>
      <c r="B41" s="59" t="s">
        <v>76</v>
      </c>
      <c r="C41" s="64">
        <v>1</v>
      </c>
      <c r="D41" s="65">
        <v>12</v>
      </c>
      <c r="E41" s="65">
        <v>1</v>
      </c>
      <c r="F41" s="65">
        <v>31</v>
      </c>
      <c r="G41" s="65">
        <v>8</v>
      </c>
      <c r="H41" s="65">
        <v>1</v>
      </c>
      <c r="I41" s="66">
        <v>54</v>
      </c>
    </row>
    <row r="42" spans="1:9" ht="12.75">
      <c r="A42" s="67"/>
      <c r="B42" s="68" t="s">
        <v>480</v>
      </c>
      <c r="C42" s="78" t="e">
        <v>#DIV/0!</v>
      </c>
      <c r="D42" s="79">
        <v>0</v>
      </c>
      <c r="E42" s="79" t="e">
        <v>#DIV/0!</v>
      </c>
      <c r="F42" s="79">
        <v>0</v>
      </c>
      <c r="G42" s="79">
        <v>0</v>
      </c>
      <c r="H42" s="79" t="e">
        <v>#DIV/0!</v>
      </c>
      <c r="I42" s="80">
        <v>0.7252195503614165</v>
      </c>
    </row>
    <row r="43" spans="1:9" ht="12.75">
      <c r="A43" s="67"/>
      <c r="B43" s="90" t="s">
        <v>478</v>
      </c>
      <c r="C43" s="81">
        <v>1</v>
      </c>
      <c r="D43" s="82">
        <v>2</v>
      </c>
      <c r="E43" s="82">
        <v>2.5</v>
      </c>
      <c r="F43" s="82">
        <v>3</v>
      </c>
      <c r="G43" s="82">
        <v>4</v>
      </c>
      <c r="H43" s="82">
        <v>5</v>
      </c>
      <c r="I43" s="83">
        <v>2.9166666666666665</v>
      </c>
    </row>
    <row r="44" spans="1:9" ht="12.75">
      <c r="A44" s="59" t="s">
        <v>489</v>
      </c>
      <c r="B44" s="59" t="s">
        <v>76</v>
      </c>
      <c r="C44" s="64">
        <v>1</v>
      </c>
      <c r="D44" s="65">
        <v>1</v>
      </c>
      <c r="E44" s="65"/>
      <c r="F44" s="65">
        <v>8</v>
      </c>
      <c r="G44" s="65">
        <v>11</v>
      </c>
      <c r="H44" s="65"/>
      <c r="I44" s="66">
        <v>21</v>
      </c>
    </row>
    <row r="45" spans="1:9" ht="12.75">
      <c r="A45" s="67"/>
      <c r="B45" s="68" t="s">
        <v>480</v>
      </c>
      <c r="C45" s="78" t="e">
        <v>#DIV/0!</v>
      </c>
      <c r="D45" s="79" t="e">
        <v>#DIV/0!</v>
      </c>
      <c r="E45" s="79"/>
      <c r="F45" s="79">
        <v>0</v>
      </c>
      <c r="G45" s="79">
        <v>0</v>
      </c>
      <c r="H45" s="79"/>
      <c r="I45" s="80">
        <v>0.8047478161629569</v>
      </c>
    </row>
    <row r="46" spans="1:9" ht="12.75">
      <c r="A46" s="67"/>
      <c r="B46" s="90" t="s">
        <v>478</v>
      </c>
      <c r="C46" s="81">
        <v>1</v>
      </c>
      <c r="D46" s="82">
        <v>2</v>
      </c>
      <c r="E46" s="82"/>
      <c r="F46" s="82">
        <v>3</v>
      </c>
      <c r="G46" s="82">
        <v>4</v>
      </c>
      <c r="H46" s="82"/>
      <c r="I46" s="83">
        <v>3.380952380952381</v>
      </c>
    </row>
    <row r="47" spans="1:9" ht="25.5">
      <c r="A47" s="59" t="s">
        <v>77</v>
      </c>
      <c r="B47" s="60"/>
      <c r="C47" s="64">
        <v>2</v>
      </c>
      <c r="D47" s="65">
        <v>16</v>
      </c>
      <c r="E47" s="65">
        <v>1</v>
      </c>
      <c r="F47" s="65">
        <v>54</v>
      </c>
      <c r="G47" s="65">
        <v>26</v>
      </c>
      <c r="H47" s="65">
        <v>2</v>
      </c>
      <c r="I47" s="66">
        <v>101</v>
      </c>
    </row>
    <row r="48" spans="1:9" ht="25.5">
      <c r="A48" s="59" t="s">
        <v>481</v>
      </c>
      <c r="B48" s="60"/>
      <c r="C48" s="64">
        <v>0</v>
      </c>
      <c r="D48" s="65">
        <v>0</v>
      </c>
      <c r="E48" s="65" t="e">
        <v>#DIV/0!</v>
      </c>
      <c r="F48" s="65">
        <v>0</v>
      </c>
      <c r="G48" s="65">
        <v>0</v>
      </c>
      <c r="H48" s="65">
        <v>0</v>
      </c>
      <c r="I48" s="66">
        <v>0.757340317450249</v>
      </c>
    </row>
    <row r="49" spans="1:9" ht="25.5">
      <c r="A49" s="72" t="s">
        <v>479</v>
      </c>
      <c r="B49" s="73"/>
      <c r="C49" s="84">
        <v>1</v>
      </c>
      <c r="D49" s="85">
        <v>2</v>
      </c>
      <c r="E49" s="85">
        <v>2.5</v>
      </c>
      <c r="F49" s="85">
        <v>3</v>
      </c>
      <c r="G49" s="85">
        <v>4</v>
      </c>
      <c r="H49" s="85">
        <v>5</v>
      </c>
      <c r="I49" s="86">
        <v>3.094059405940594</v>
      </c>
    </row>
    <row r="50" spans="1:9" ht="12.75">
      <c r="A50" s="77"/>
      <c r="B50" s="77"/>
      <c r="C50" s="109"/>
      <c r="D50" s="109"/>
      <c r="E50" s="109"/>
      <c r="F50" s="109"/>
      <c r="G50" s="109"/>
      <c r="H50" s="109"/>
      <c r="I50" s="109"/>
    </row>
    <row r="52" spans="1:22" ht="12.75">
      <c r="A52" s="104" t="s">
        <v>0</v>
      </c>
      <c r="B52" s="105"/>
      <c r="C52" s="105"/>
      <c r="D52" s="105"/>
      <c r="E52" s="105"/>
      <c r="F52" s="105"/>
      <c r="G52" s="105"/>
      <c r="H52" s="105"/>
      <c r="I52" s="105"/>
      <c r="J52" s="105"/>
      <c r="K52" s="105"/>
      <c r="L52" s="105"/>
      <c r="M52" s="105"/>
      <c r="N52" s="105"/>
      <c r="O52" s="105"/>
      <c r="P52" s="105"/>
      <c r="Q52" s="105"/>
      <c r="R52" s="105"/>
      <c r="S52" s="105"/>
      <c r="T52" s="105"/>
      <c r="U52" s="105"/>
      <c r="V52" s="105"/>
    </row>
    <row r="53" spans="1:2" ht="38.25">
      <c r="A53" s="88" t="s">
        <v>12</v>
      </c>
      <c r="B53" s="89" t="s">
        <v>84</v>
      </c>
    </row>
    <row r="55" spans="1:22" ht="63.75">
      <c r="A55" s="59"/>
      <c r="B55" s="60"/>
      <c r="C55" s="28" t="s">
        <v>16</v>
      </c>
      <c r="D55" s="91" t="s">
        <v>17</v>
      </c>
      <c r="E55" s="60"/>
      <c r="F55" s="60"/>
      <c r="G55" s="60"/>
      <c r="H55" s="60"/>
      <c r="I55" s="60"/>
      <c r="J55" s="60"/>
      <c r="K55" s="60"/>
      <c r="L55" s="60"/>
      <c r="M55" s="60"/>
      <c r="N55" s="60"/>
      <c r="O55" s="60"/>
      <c r="P55" s="60"/>
      <c r="Q55" s="60"/>
      <c r="R55" s="60"/>
      <c r="S55" s="60"/>
      <c r="T55" s="60"/>
      <c r="U55" s="60"/>
      <c r="V55" s="61"/>
    </row>
    <row r="56" spans="1:22" ht="25.5">
      <c r="A56" s="67"/>
      <c r="B56" s="92"/>
      <c r="C56" s="59">
        <v>1</v>
      </c>
      <c r="D56" s="59" t="s">
        <v>472</v>
      </c>
      <c r="E56" s="59">
        <v>2</v>
      </c>
      <c r="F56" s="60"/>
      <c r="G56" s="59" t="s">
        <v>473</v>
      </c>
      <c r="H56" s="59">
        <v>2.5</v>
      </c>
      <c r="I56" s="59" t="s">
        <v>474</v>
      </c>
      <c r="J56" s="59">
        <v>3</v>
      </c>
      <c r="K56" s="60"/>
      <c r="L56" s="60"/>
      <c r="M56" s="59" t="s">
        <v>475</v>
      </c>
      <c r="N56" s="59">
        <v>4</v>
      </c>
      <c r="O56" s="60"/>
      <c r="P56" s="60"/>
      <c r="Q56" s="60"/>
      <c r="R56" s="59" t="s">
        <v>476</v>
      </c>
      <c r="S56" s="59">
        <v>5</v>
      </c>
      <c r="T56" s="60"/>
      <c r="U56" s="59" t="s">
        <v>477</v>
      </c>
      <c r="V56" s="63" t="s">
        <v>454</v>
      </c>
    </row>
    <row r="57" spans="1:25" ht="51">
      <c r="A57" s="28" t="s">
        <v>14</v>
      </c>
      <c r="B57" s="28" t="s">
        <v>73</v>
      </c>
      <c r="C57" s="59">
        <v>1</v>
      </c>
      <c r="D57" s="67"/>
      <c r="E57" s="59">
        <v>1</v>
      </c>
      <c r="F57" s="62">
        <v>2</v>
      </c>
      <c r="G57" s="67"/>
      <c r="H57" s="59">
        <v>1</v>
      </c>
      <c r="I57" s="67"/>
      <c r="J57" s="59">
        <v>1</v>
      </c>
      <c r="K57" s="62">
        <v>2</v>
      </c>
      <c r="L57" s="62">
        <v>3</v>
      </c>
      <c r="M57" s="67"/>
      <c r="N57" s="59">
        <v>1</v>
      </c>
      <c r="O57" s="62">
        <v>2</v>
      </c>
      <c r="P57" s="62">
        <v>3</v>
      </c>
      <c r="Q57" s="62">
        <v>4</v>
      </c>
      <c r="R57" s="67"/>
      <c r="S57" s="59">
        <v>1</v>
      </c>
      <c r="T57" s="62">
        <v>4</v>
      </c>
      <c r="U57" s="67"/>
      <c r="V57" s="93"/>
      <c r="X57" s="2" t="s">
        <v>492</v>
      </c>
      <c r="Y57" t="s">
        <v>28</v>
      </c>
    </row>
    <row r="58" spans="1:23" ht="12.75">
      <c r="A58" s="59" t="s">
        <v>464</v>
      </c>
      <c r="B58" s="94" t="s">
        <v>483</v>
      </c>
      <c r="C58" s="64"/>
      <c r="D58" s="64"/>
      <c r="E58" s="64">
        <v>1</v>
      </c>
      <c r="F58" s="65"/>
      <c r="G58" s="64">
        <v>1</v>
      </c>
      <c r="H58" s="64"/>
      <c r="I58" s="64"/>
      <c r="J58" s="64">
        <v>1</v>
      </c>
      <c r="K58" s="65">
        <v>2</v>
      </c>
      <c r="L58" s="65"/>
      <c r="M58" s="64">
        <v>1.2</v>
      </c>
      <c r="N58" s="64">
        <v>1</v>
      </c>
      <c r="O58" s="65">
        <v>2</v>
      </c>
      <c r="P58" s="65">
        <v>3</v>
      </c>
      <c r="Q58" s="65">
        <v>4</v>
      </c>
      <c r="R58" s="64">
        <v>1.8571428571428572</v>
      </c>
      <c r="S58" s="64">
        <v>1</v>
      </c>
      <c r="T58" s="65"/>
      <c r="U58" s="64">
        <v>1</v>
      </c>
      <c r="V58" s="95">
        <v>1.3461538461538463</v>
      </c>
      <c r="W58" s="2" t="s">
        <v>490</v>
      </c>
    </row>
    <row r="59" spans="1:24" ht="12.75">
      <c r="A59" s="67"/>
      <c r="B59" s="90" t="s">
        <v>485</v>
      </c>
      <c r="C59" s="78"/>
      <c r="D59" s="78"/>
      <c r="E59" s="78">
        <v>2</v>
      </c>
      <c r="F59" s="79"/>
      <c r="G59" s="78">
        <v>2</v>
      </c>
      <c r="H59" s="78"/>
      <c r="I59" s="78"/>
      <c r="J59" s="78">
        <v>3</v>
      </c>
      <c r="K59" s="79">
        <v>3</v>
      </c>
      <c r="L59" s="79"/>
      <c r="M59" s="78">
        <v>3</v>
      </c>
      <c r="N59" s="78">
        <v>4</v>
      </c>
      <c r="O59" s="79">
        <v>4</v>
      </c>
      <c r="P59" s="79">
        <v>4</v>
      </c>
      <c r="Q59" s="79">
        <v>4</v>
      </c>
      <c r="R59" s="78">
        <v>4</v>
      </c>
      <c r="S59" s="78">
        <v>5</v>
      </c>
      <c r="T59" s="79"/>
      <c r="U59" s="78">
        <v>5</v>
      </c>
      <c r="V59" s="96">
        <v>3.230769230769231</v>
      </c>
      <c r="W59" s="2" t="s">
        <v>491</v>
      </c>
      <c r="X59" s="2">
        <f>GETPIVOTDATA("Avg After",$A$55,"In which course are you enrolled?","CS 1321")-GETPIVOTDATA("Avg Before",$A$55,"In which course are you enrolled?","CS 1321")</f>
        <v>1.8846153846153846</v>
      </c>
    </row>
    <row r="60" spans="1:23" ht="12.75">
      <c r="A60" s="59" t="s">
        <v>467</v>
      </c>
      <c r="B60" s="94" t="s">
        <v>483</v>
      </c>
      <c r="C60" s="64">
        <v>1</v>
      </c>
      <c r="D60" s="64">
        <v>1</v>
      </c>
      <c r="E60" s="64">
        <v>1</v>
      </c>
      <c r="F60" s="65">
        <v>2</v>
      </c>
      <c r="G60" s="64">
        <v>1.0833333333333333</v>
      </c>
      <c r="H60" s="64">
        <v>1</v>
      </c>
      <c r="I60" s="64">
        <v>1</v>
      </c>
      <c r="J60" s="64">
        <v>1</v>
      </c>
      <c r="K60" s="65">
        <v>2</v>
      </c>
      <c r="L60" s="65"/>
      <c r="M60" s="64">
        <v>1.096774193548387</v>
      </c>
      <c r="N60" s="64">
        <v>1</v>
      </c>
      <c r="O60" s="65">
        <v>2</v>
      </c>
      <c r="P60" s="65">
        <v>3</v>
      </c>
      <c r="Q60" s="65"/>
      <c r="R60" s="64">
        <v>1.875</v>
      </c>
      <c r="S60" s="64"/>
      <c r="T60" s="65">
        <v>4</v>
      </c>
      <c r="U60" s="64">
        <v>4</v>
      </c>
      <c r="V60" s="95">
        <v>1.2592592592592593</v>
      </c>
      <c r="W60" s="2" t="s">
        <v>490</v>
      </c>
    </row>
    <row r="61" spans="1:24" ht="12.75">
      <c r="A61" s="67"/>
      <c r="B61" s="90" t="s">
        <v>485</v>
      </c>
      <c r="C61" s="78">
        <v>1</v>
      </c>
      <c r="D61" s="78">
        <v>1</v>
      </c>
      <c r="E61" s="78">
        <v>2</v>
      </c>
      <c r="F61" s="79">
        <v>2</v>
      </c>
      <c r="G61" s="78">
        <v>2</v>
      </c>
      <c r="H61" s="78">
        <v>2.5</v>
      </c>
      <c r="I61" s="78">
        <v>2.5</v>
      </c>
      <c r="J61" s="78">
        <v>3</v>
      </c>
      <c r="K61" s="79">
        <v>3</v>
      </c>
      <c r="L61" s="79"/>
      <c r="M61" s="78">
        <v>3</v>
      </c>
      <c r="N61" s="78">
        <v>4</v>
      </c>
      <c r="O61" s="79">
        <v>4</v>
      </c>
      <c r="P61" s="79">
        <v>4</v>
      </c>
      <c r="Q61" s="79"/>
      <c r="R61" s="78">
        <v>4</v>
      </c>
      <c r="S61" s="78"/>
      <c r="T61" s="79">
        <v>5</v>
      </c>
      <c r="U61" s="78">
        <v>5</v>
      </c>
      <c r="V61" s="96">
        <v>2.9166666666666665</v>
      </c>
      <c r="W61" s="2" t="s">
        <v>491</v>
      </c>
      <c r="X61" s="2">
        <f>GETPIVOTDATA("Avg After",$A$55,"In which course are you enrolled?","CS 1315")-GETPIVOTDATA("Avg Before",$A$55,"In which course are you enrolled?","CS 1315")</f>
        <v>1.6574074074074072</v>
      </c>
    </row>
    <row r="62" spans="1:23" ht="12.75">
      <c r="A62" s="59" t="s">
        <v>465</v>
      </c>
      <c r="B62" s="94" t="s">
        <v>483</v>
      </c>
      <c r="C62" s="64">
        <v>1</v>
      </c>
      <c r="D62" s="64">
        <v>1</v>
      </c>
      <c r="E62" s="64">
        <v>1</v>
      </c>
      <c r="F62" s="65"/>
      <c r="G62" s="64">
        <v>1</v>
      </c>
      <c r="H62" s="64"/>
      <c r="I62" s="64"/>
      <c r="J62" s="64">
        <v>1</v>
      </c>
      <c r="K62" s="65"/>
      <c r="L62" s="65">
        <v>3</v>
      </c>
      <c r="M62" s="64">
        <v>1.25</v>
      </c>
      <c r="N62" s="64">
        <v>1</v>
      </c>
      <c r="O62" s="65">
        <v>2</v>
      </c>
      <c r="P62" s="65">
        <v>3</v>
      </c>
      <c r="Q62" s="65"/>
      <c r="R62" s="64">
        <v>1.8181818181818181</v>
      </c>
      <c r="S62" s="64"/>
      <c r="T62" s="65"/>
      <c r="U62" s="64"/>
      <c r="V62" s="95">
        <v>1.5238095238095237</v>
      </c>
      <c r="W62" s="2" t="s">
        <v>490</v>
      </c>
    </row>
    <row r="63" spans="1:24" ht="12.75">
      <c r="A63" s="67"/>
      <c r="B63" s="90" t="s">
        <v>485</v>
      </c>
      <c r="C63" s="78">
        <v>1</v>
      </c>
      <c r="D63" s="78">
        <v>1</v>
      </c>
      <c r="E63" s="78">
        <v>2</v>
      </c>
      <c r="F63" s="79"/>
      <c r="G63" s="78">
        <v>2</v>
      </c>
      <c r="H63" s="78"/>
      <c r="I63" s="78"/>
      <c r="J63" s="78">
        <v>3</v>
      </c>
      <c r="K63" s="79"/>
      <c r="L63" s="79">
        <v>3</v>
      </c>
      <c r="M63" s="78">
        <v>3</v>
      </c>
      <c r="N63" s="78">
        <v>4</v>
      </c>
      <c r="O63" s="79">
        <v>4</v>
      </c>
      <c r="P63" s="79">
        <v>4</v>
      </c>
      <c r="Q63" s="79"/>
      <c r="R63" s="78">
        <v>4</v>
      </c>
      <c r="S63" s="78"/>
      <c r="T63" s="79"/>
      <c r="U63" s="78"/>
      <c r="V63" s="96">
        <v>3.380952380952381</v>
      </c>
      <c r="W63" s="2" t="s">
        <v>491</v>
      </c>
      <c r="X63" s="2">
        <f>GETPIVOTDATA("Avg After",$A$55,"In which course are you enrolled?","COE 1361")-GETPIVOTDATA("Avg Before",$A$55,"In which course are you enrolled?","COE 1361")</f>
        <v>1.8571428571428572</v>
      </c>
    </row>
    <row r="64" spans="1:22" ht="25.5">
      <c r="A64" s="59" t="s">
        <v>484</v>
      </c>
      <c r="B64" s="60"/>
      <c r="C64" s="64">
        <v>1</v>
      </c>
      <c r="D64" s="64">
        <v>1</v>
      </c>
      <c r="E64" s="64">
        <v>1</v>
      </c>
      <c r="F64" s="65">
        <v>2</v>
      </c>
      <c r="G64" s="64">
        <v>1.0625</v>
      </c>
      <c r="H64" s="64">
        <v>1</v>
      </c>
      <c r="I64" s="64">
        <v>1</v>
      </c>
      <c r="J64" s="64">
        <v>1</v>
      </c>
      <c r="K64" s="65">
        <v>2</v>
      </c>
      <c r="L64" s="65">
        <v>3</v>
      </c>
      <c r="M64" s="64">
        <v>1.1481481481481481</v>
      </c>
      <c r="N64" s="64">
        <v>1</v>
      </c>
      <c r="O64" s="65">
        <v>2</v>
      </c>
      <c r="P64" s="65">
        <v>3</v>
      </c>
      <c r="Q64" s="65">
        <v>4</v>
      </c>
      <c r="R64" s="64">
        <v>1.8461538461538463</v>
      </c>
      <c r="S64" s="64">
        <v>1</v>
      </c>
      <c r="T64" s="65">
        <v>4</v>
      </c>
      <c r="U64" s="64">
        <v>2.5</v>
      </c>
      <c r="V64" s="66">
        <v>1.3366336633663367</v>
      </c>
    </row>
    <row r="65" spans="1:22" ht="25.5">
      <c r="A65" s="72" t="s">
        <v>486</v>
      </c>
      <c r="B65" s="73"/>
      <c r="C65" s="97">
        <v>1</v>
      </c>
      <c r="D65" s="97">
        <v>1</v>
      </c>
      <c r="E65" s="97">
        <v>2</v>
      </c>
      <c r="F65" s="98">
        <v>2</v>
      </c>
      <c r="G65" s="97">
        <v>2</v>
      </c>
      <c r="H65" s="97">
        <v>2.5</v>
      </c>
      <c r="I65" s="97">
        <v>2.5</v>
      </c>
      <c r="J65" s="97">
        <v>3</v>
      </c>
      <c r="K65" s="98">
        <v>3</v>
      </c>
      <c r="L65" s="98">
        <v>3</v>
      </c>
      <c r="M65" s="97">
        <v>3</v>
      </c>
      <c r="N65" s="97">
        <v>4</v>
      </c>
      <c r="O65" s="98">
        <v>4</v>
      </c>
      <c r="P65" s="98">
        <v>4</v>
      </c>
      <c r="Q65" s="98">
        <v>4</v>
      </c>
      <c r="R65" s="97">
        <v>4</v>
      </c>
      <c r="S65" s="97">
        <v>5</v>
      </c>
      <c r="T65" s="98">
        <v>5</v>
      </c>
      <c r="U65" s="97">
        <v>5</v>
      </c>
      <c r="V65" s="99">
        <v>3.094059405940594</v>
      </c>
    </row>
    <row r="66" spans="1:22" ht="12.75">
      <c r="A66" s="77"/>
      <c r="B66" s="77"/>
      <c r="C66" s="87"/>
      <c r="D66" s="87"/>
      <c r="E66" s="87"/>
      <c r="F66" s="87"/>
      <c r="G66" s="87"/>
      <c r="H66" s="87"/>
      <c r="I66" s="87"/>
      <c r="J66" s="87"/>
      <c r="K66" s="87"/>
      <c r="L66" s="87"/>
      <c r="M66" s="87"/>
      <c r="N66" s="87"/>
      <c r="O66" s="87"/>
      <c r="P66" s="87"/>
      <c r="Q66" s="87"/>
      <c r="R66" s="87"/>
      <c r="S66" s="87"/>
      <c r="T66" s="87"/>
      <c r="U66" s="87"/>
      <c r="V66" s="87"/>
    </row>
    <row r="67" spans="1:22" ht="12.75">
      <c r="A67" s="77"/>
      <c r="B67" s="77"/>
      <c r="C67" s="87"/>
      <c r="D67" s="87"/>
      <c r="E67" s="87"/>
      <c r="F67" s="87"/>
      <c r="G67" s="87"/>
      <c r="H67" s="87"/>
      <c r="I67" s="87"/>
      <c r="J67" s="87"/>
      <c r="K67" s="87"/>
      <c r="L67" s="87"/>
      <c r="M67" s="87"/>
      <c r="N67" s="87"/>
      <c r="O67" s="87"/>
      <c r="P67" s="87"/>
      <c r="Q67" s="87"/>
      <c r="R67" s="87"/>
      <c r="S67" s="87"/>
      <c r="T67" s="87"/>
      <c r="U67" s="87"/>
      <c r="V67" s="87"/>
    </row>
    <row r="68" spans="1:22" ht="12.75">
      <c r="A68" s="104" t="s">
        <v>18</v>
      </c>
      <c r="B68" s="105"/>
      <c r="C68" s="105"/>
      <c r="D68" s="105"/>
      <c r="E68" s="105"/>
      <c r="F68" s="105"/>
      <c r="G68" s="105"/>
      <c r="H68" s="105"/>
      <c r="I68" s="105"/>
      <c r="L68" s="87"/>
      <c r="M68" s="87"/>
      <c r="N68" s="87"/>
      <c r="O68" s="87"/>
      <c r="P68" s="87"/>
      <c r="Q68" s="87"/>
      <c r="R68" s="87"/>
      <c r="S68" s="87"/>
      <c r="T68" s="87"/>
      <c r="U68" s="87"/>
      <c r="V68" s="87"/>
    </row>
    <row r="69" spans="1:22" ht="38.25">
      <c r="A69" s="88" t="s">
        <v>12</v>
      </c>
      <c r="B69" s="89" t="s">
        <v>84</v>
      </c>
      <c r="L69" s="87"/>
      <c r="M69" s="87"/>
      <c r="N69" s="87"/>
      <c r="O69" s="87"/>
      <c r="P69" s="87"/>
      <c r="Q69" s="87"/>
      <c r="R69" s="87"/>
      <c r="S69" s="87"/>
      <c r="T69" s="87"/>
      <c r="U69" s="87"/>
      <c r="V69" s="87"/>
    </row>
    <row r="70" spans="12:22" ht="12.75">
      <c r="L70" s="87"/>
      <c r="M70" s="87"/>
      <c r="N70" s="87"/>
      <c r="O70" s="87"/>
      <c r="P70" s="87"/>
      <c r="Q70" s="87"/>
      <c r="R70" s="87"/>
      <c r="S70" s="87"/>
      <c r="T70" s="87"/>
      <c r="U70" s="87"/>
      <c r="V70" s="87"/>
    </row>
    <row r="71" spans="1:22" ht="51">
      <c r="A71" s="59"/>
      <c r="B71" s="60"/>
      <c r="C71" s="28" t="s">
        <v>18</v>
      </c>
      <c r="D71" s="60"/>
      <c r="E71" s="60"/>
      <c r="F71" s="60"/>
      <c r="G71" s="60"/>
      <c r="H71" s="60"/>
      <c r="I71" s="61"/>
      <c r="L71" s="87"/>
      <c r="M71" s="87"/>
      <c r="N71" s="87"/>
      <c r="O71" s="87"/>
      <c r="P71" s="87"/>
      <c r="Q71" s="87"/>
      <c r="R71" s="87"/>
      <c r="S71" s="87"/>
      <c r="T71" s="87"/>
      <c r="U71" s="87"/>
      <c r="V71" s="87"/>
    </row>
    <row r="72" spans="1:22" ht="63.75">
      <c r="A72" s="28" t="s">
        <v>14</v>
      </c>
      <c r="B72" s="28" t="s">
        <v>73</v>
      </c>
      <c r="C72" s="59" t="s">
        <v>41</v>
      </c>
      <c r="D72" s="62" t="s">
        <v>42</v>
      </c>
      <c r="E72" s="62" t="s">
        <v>461</v>
      </c>
      <c r="F72" s="62" t="s">
        <v>130</v>
      </c>
      <c r="G72" s="62" t="s">
        <v>86</v>
      </c>
      <c r="H72" s="62" t="s">
        <v>87</v>
      </c>
      <c r="I72" s="63" t="s">
        <v>454</v>
      </c>
      <c r="L72" s="87"/>
      <c r="M72" s="87"/>
      <c r="N72" s="87"/>
      <c r="O72" s="87"/>
      <c r="P72" s="87"/>
      <c r="Q72" s="87"/>
      <c r="R72" s="87"/>
      <c r="S72" s="87"/>
      <c r="T72" s="87"/>
      <c r="U72" s="87"/>
      <c r="V72" s="87"/>
    </row>
    <row r="73" spans="1:22" ht="25.5">
      <c r="A73" s="59" t="s">
        <v>487</v>
      </c>
      <c r="B73" s="59" t="s">
        <v>76</v>
      </c>
      <c r="C73" s="64">
        <v>18</v>
      </c>
      <c r="D73" s="65">
        <v>6</v>
      </c>
      <c r="E73" s="65">
        <v>2</v>
      </c>
      <c r="F73" s="65"/>
      <c r="G73" s="65"/>
      <c r="H73" s="65"/>
      <c r="I73" s="66">
        <v>26</v>
      </c>
      <c r="L73" s="87"/>
      <c r="M73" s="87"/>
      <c r="N73" s="87"/>
      <c r="O73" s="87"/>
      <c r="P73" s="87"/>
      <c r="Q73" s="87"/>
      <c r="R73" s="87"/>
      <c r="S73" s="87"/>
      <c r="T73" s="87"/>
      <c r="U73" s="87"/>
      <c r="V73" s="87"/>
    </row>
    <row r="74" spans="1:22" ht="12.75">
      <c r="A74" s="67"/>
      <c r="B74" s="90" t="s">
        <v>462</v>
      </c>
      <c r="C74" s="100">
        <v>0.6923076923076923</v>
      </c>
      <c r="D74" s="101">
        <v>0.23076923076923078</v>
      </c>
      <c r="E74" s="70">
        <v>0.07692307692307693</v>
      </c>
      <c r="F74" s="70">
        <v>0</v>
      </c>
      <c r="G74" s="70">
        <v>0</v>
      </c>
      <c r="H74" s="70">
        <v>0</v>
      </c>
      <c r="I74" s="71">
        <v>1</v>
      </c>
      <c r="L74" s="87"/>
      <c r="M74" s="87"/>
      <c r="N74" s="87"/>
      <c r="O74" s="87"/>
      <c r="P74" s="87"/>
      <c r="Q74" s="87"/>
      <c r="R74" s="87"/>
      <c r="S74" s="87"/>
      <c r="T74" s="87"/>
      <c r="U74" s="87"/>
      <c r="V74" s="87"/>
    </row>
    <row r="75" spans="1:22" ht="25.5">
      <c r="A75" s="59" t="s">
        <v>488</v>
      </c>
      <c r="B75" s="59" t="s">
        <v>76</v>
      </c>
      <c r="C75" s="64">
        <v>16</v>
      </c>
      <c r="D75" s="65">
        <v>34</v>
      </c>
      <c r="E75" s="65"/>
      <c r="F75" s="65">
        <v>1</v>
      </c>
      <c r="G75" s="65">
        <v>1</v>
      </c>
      <c r="H75" s="65">
        <v>2</v>
      </c>
      <c r="I75" s="66">
        <v>54</v>
      </c>
      <c r="L75" s="87"/>
      <c r="M75" s="87"/>
      <c r="N75" s="87"/>
      <c r="O75" s="87"/>
      <c r="P75" s="87"/>
      <c r="Q75" s="87"/>
      <c r="R75" s="87"/>
      <c r="S75" s="87"/>
      <c r="T75" s="87"/>
      <c r="U75" s="87"/>
      <c r="V75" s="87"/>
    </row>
    <row r="76" spans="1:22" ht="12.75">
      <c r="A76" s="67"/>
      <c r="B76" s="90" t="s">
        <v>462</v>
      </c>
      <c r="C76" s="100">
        <v>0.2962962962962963</v>
      </c>
      <c r="D76" s="101">
        <v>0.6296296296296297</v>
      </c>
      <c r="E76" s="70">
        <v>0</v>
      </c>
      <c r="F76" s="70">
        <v>0.018518518518518517</v>
      </c>
      <c r="G76" s="70">
        <v>0.018518518518518517</v>
      </c>
      <c r="H76" s="70">
        <v>0.037037037037037035</v>
      </c>
      <c r="I76" s="71">
        <v>1</v>
      </c>
      <c r="L76" s="87"/>
      <c r="M76" s="87"/>
      <c r="N76" s="87"/>
      <c r="O76" s="87"/>
      <c r="P76" s="87"/>
      <c r="Q76" s="87"/>
      <c r="R76" s="87"/>
      <c r="S76" s="87"/>
      <c r="T76" s="87"/>
      <c r="U76" s="87"/>
      <c r="V76" s="87"/>
    </row>
    <row r="77" spans="1:22" ht="25.5">
      <c r="A77" s="59" t="s">
        <v>489</v>
      </c>
      <c r="B77" s="59" t="s">
        <v>76</v>
      </c>
      <c r="C77" s="64">
        <v>21</v>
      </c>
      <c r="D77" s="65"/>
      <c r="E77" s="65"/>
      <c r="F77" s="65"/>
      <c r="G77" s="65"/>
      <c r="H77" s="65"/>
      <c r="I77" s="66">
        <v>21</v>
      </c>
      <c r="L77" s="87"/>
      <c r="M77" s="87"/>
      <c r="N77" s="87"/>
      <c r="O77" s="87"/>
      <c r="P77" s="87"/>
      <c r="Q77" s="87"/>
      <c r="R77" s="87"/>
      <c r="S77" s="87"/>
      <c r="T77" s="87"/>
      <c r="U77" s="87"/>
      <c r="V77" s="87"/>
    </row>
    <row r="78" spans="1:22" ht="12.75">
      <c r="A78" s="67"/>
      <c r="B78" s="90" t="s">
        <v>462</v>
      </c>
      <c r="C78" s="100">
        <v>1</v>
      </c>
      <c r="D78" s="101">
        <v>0</v>
      </c>
      <c r="E78" s="70">
        <v>0</v>
      </c>
      <c r="F78" s="70">
        <v>0</v>
      </c>
      <c r="G78" s="70">
        <v>0</v>
      </c>
      <c r="H78" s="70">
        <v>0</v>
      </c>
      <c r="I78" s="71">
        <v>1</v>
      </c>
      <c r="L78" s="87"/>
      <c r="M78" s="87"/>
      <c r="N78" s="87"/>
      <c r="O78" s="87"/>
      <c r="P78" s="87"/>
      <c r="Q78" s="87"/>
      <c r="R78" s="87"/>
      <c r="S78" s="87"/>
      <c r="T78" s="87"/>
      <c r="U78" s="87"/>
      <c r="V78" s="87"/>
    </row>
    <row r="79" spans="1:22" ht="25.5">
      <c r="A79" s="59" t="s">
        <v>77</v>
      </c>
      <c r="B79" s="60"/>
      <c r="C79" s="64">
        <v>55</v>
      </c>
      <c r="D79" s="65">
        <v>40</v>
      </c>
      <c r="E79" s="65">
        <v>2</v>
      </c>
      <c r="F79" s="65">
        <v>1</v>
      </c>
      <c r="G79" s="65">
        <v>1</v>
      </c>
      <c r="H79" s="65">
        <v>2</v>
      </c>
      <c r="I79" s="66">
        <v>101</v>
      </c>
      <c r="L79" s="87"/>
      <c r="M79" s="87"/>
      <c r="N79" s="87"/>
      <c r="O79" s="87"/>
      <c r="P79" s="87"/>
      <c r="Q79" s="87"/>
      <c r="R79" s="87"/>
      <c r="S79" s="87"/>
      <c r="T79" s="87"/>
      <c r="U79" s="87"/>
      <c r="V79" s="87"/>
    </row>
    <row r="80" spans="1:22" ht="25.5">
      <c r="A80" s="72" t="s">
        <v>463</v>
      </c>
      <c r="B80" s="73"/>
      <c r="C80" s="74">
        <v>0.5445544554455446</v>
      </c>
      <c r="D80" s="75">
        <v>0.39603960396039606</v>
      </c>
      <c r="E80" s="75">
        <v>0.019801980198019802</v>
      </c>
      <c r="F80" s="75">
        <v>0.009900990099009901</v>
      </c>
      <c r="G80" s="75">
        <v>0.009900990099009901</v>
      </c>
      <c r="H80" s="75">
        <v>0.019801980198019802</v>
      </c>
      <c r="I80" s="76">
        <v>1</v>
      </c>
      <c r="L80" s="87"/>
      <c r="M80" s="87"/>
      <c r="N80" s="87"/>
      <c r="O80" s="87"/>
      <c r="P80" s="87"/>
      <c r="Q80" s="87"/>
      <c r="R80" s="87"/>
      <c r="S80" s="87"/>
      <c r="T80" s="87"/>
      <c r="U80" s="87"/>
      <c r="V80" s="87"/>
    </row>
    <row r="81" spans="1:22" ht="12.75">
      <c r="A81" s="59"/>
      <c r="B81" s="77"/>
      <c r="C81" s="110"/>
      <c r="D81" s="110"/>
      <c r="E81" s="110"/>
      <c r="F81" s="110"/>
      <c r="G81" s="110"/>
      <c r="H81" s="110"/>
      <c r="I81" s="110"/>
      <c r="L81" s="87"/>
      <c r="M81" s="87"/>
      <c r="N81" s="87"/>
      <c r="O81" s="87"/>
      <c r="P81" s="87"/>
      <c r="Q81" s="87"/>
      <c r="R81" s="87"/>
      <c r="S81" s="87"/>
      <c r="T81" s="87"/>
      <c r="U81" s="87"/>
      <c r="V81" s="87"/>
    </row>
    <row r="82" spans="1:10" ht="12.75">
      <c r="A82" s="104" t="s">
        <v>19</v>
      </c>
      <c r="B82" s="105"/>
      <c r="C82" s="105"/>
      <c r="D82" s="105"/>
      <c r="E82" s="105"/>
      <c r="F82" s="105"/>
      <c r="G82" s="105"/>
      <c r="H82" s="105"/>
      <c r="I82" s="105"/>
      <c r="J82" s="105"/>
    </row>
    <row r="83" spans="1:2" ht="38.25">
      <c r="A83" s="88" t="s">
        <v>12</v>
      </c>
      <c r="B83" s="89" t="s">
        <v>84</v>
      </c>
    </row>
    <row r="85" spans="1:10" ht="51">
      <c r="A85" s="59"/>
      <c r="B85" s="60"/>
      <c r="C85" s="28" t="s">
        <v>19</v>
      </c>
      <c r="D85" s="60"/>
      <c r="E85" s="60"/>
      <c r="F85" s="60"/>
      <c r="G85" s="60"/>
      <c r="H85" s="60"/>
      <c r="I85" s="60"/>
      <c r="J85" s="61"/>
    </row>
    <row r="86" spans="1:10" ht="127.5">
      <c r="A86" s="28" t="s">
        <v>14</v>
      </c>
      <c r="B86" s="28" t="s">
        <v>73</v>
      </c>
      <c r="C86" s="59">
        <v>1</v>
      </c>
      <c r="D86" s="62">
        <v>1.5</v>
      </c>
      <c r="E86" s="62">
        <v>2</v>
      </c>
      <c r="F86" s="62">
        <v>3</v>
      </c>
      <c r="G86" s="62">
        <v>4</v>
      </c>
      <c r="H86" s="62">
        <v>5</v>
      </c>
      <c r="I86" s="62" t="s">
        <v>28</v>
      </c>
      <c r="J86" s="63" t="s">
        <v>454</v>
      </c>
    </row>
    <row r="87" spans="1:10" ht="25.5">
      <c r="A87" s="59" t="s">
        <v>487</v>
      </c>
      <c r="B87" s="59" t="s">
        <v>76</v>
      </c>
      <c r="C87" s="64">
        <v>4</v>
      </c>
      <c r="D87" s="65"/>
      <c r="E87" s="65">
        <v>10</v>
      </c>
      <c r="F87" s="65">
        <v>8</v>
      </c>
      <c r="G87" s="65">
        <v>1</v>
      </c>
      <c r="H87" s="65">
        <v>1</v>
      </c>
      <c r="I87" s="65">
        <v>2</v>
      </c>
      <c r="J87" s="66">
        <v>26</v>
      </c>
    </row>
    <row r="88" spans="1:10" ht="12.75">
      <c r="A88" s="67"/>
      <c r="B88" s="90" t="s">
        <v>478</v>
      </c>
      <c r="C88" s="81">
        <v>1</v>
      </c>
      <c r="D88" s="82"/>
      <c r="E88" s="82">
        <v>2</v>
      </c>
      <c r="F88" s="82">
        <v>3</v>
      </c>
      <c r="G88" s="82">
        <v>4</v>
      </c>
      <c r="H88" s="82">
        <v>5</v>
      </c>
      <c r="I88" s="82" t="e">
        <v>#DIV/0!</v>
      </c>
      <c r="J88" s="83">
        <v>2.375</v>
      </c>
    </row>
    <row r="89" spans="1:10" ht="25.5">
      <c r="A89" s="59" t="s">
        <v>488</v>
      </c>
      <c r="B89" s="59" t="s">
        <v>76</v>
      </c>
      <c r="C89" s="64">
        <v>2</v>
      </c>
      <c r="D89" s="65"/>
      <c r="E89" s="65">
        <v>22</v>
      </c>
      <c r="F89" s="65">
        <v>22</v>
      </c>
      <c r="G89" s="65">
        <v>6</v>
      </c>
      <c r="H89" s="65">
        <v>2</v>
      </c>
      <c r="I89" s="65"/>
      <c r="J89" s="66">
        <v>54</v>
      </c>
    </row>
    <row r="90" spans="1:10" ht="12.75">
      <c r="A90" s="67"/>
      <c r="B90" s="90" t="s">
        <v>478</v>
      </c>
      <c r="C90" s="81">
        <v>1</v>
      </c>
      <c r="D90" s="82"/>
      <c r="E90" s="82">
        <v>2</v>
      </c>
      <c r="F90" s="82">
        <v>3</v>
      </c>
      <c r="G90" s="82">
        <v>4</v>
      </c>
      <c r="H90" s="82">
        <v>5</v>
      </c>
      <c r="I90" s="82"/>
      <c r="J90" s="83">
        <v>2.7037037037037037</v>
      </c>
    </row>
    <row r="91" spans="1:10" ht="25.5">
      <c r="A91" s="59" t="s">
        <v>489</v>
      </c>
      <c r="B91" s="59" t="s">
        <v>76</v>
      </c>
      <c r="C91" s="64">
        <v>9</v>
      </c>
      <c r="D91" s="65">
        <v>1</v>
      </c>
      <c r="E91" s="65">
        <v>9</v>
      </c>
      <c r="F91" s="65">
        <v>2</v>
      </c>
      <c r="G91" s="65"/>
      <c r="H91" s="65"/>
      <c r="I91" s="65"/>
      <c r="J91" s="66">
        <v>21</v>
      </c>
    </row>
    <row r="92" spans="1:10" ht="12.75">
      <c r="A92" s="67"/>
      <c r="B92" s="90" t="s">
        <v>478</v>
      </c>
      <c r="C92" s="81">
        <v>1</v>
      </c>
      <c r="D92" s="82">
        <v>1.5</v>
      </c>
      <c r="E92" s="82">
        <v>2</v>
      </c>
      <c r="F92" s="82">
        <v>3</v>
      </c>
      <c r="G92" s="82"/>
      <c r="H92" s="82"/>
      <c r="I92" s="82"/>
      <c r="J92" s="83">
        <v>1.6428571428571428</v>
      </c>
    </row>
    <row r="93" spans="1:10" ht="25.5">
      <c r="A93" s="59" t="s">
        <v>77</v>
      </c>
      <c r="B93" s="60"/>
      <c r="C93" s="64">
        <v>15</v>
      </c>
      <c r="D93" s="65">
        <v>1</v>
      </c>
      <c r="E93" s="65">
        <v>41</v>
      </c>
      <c r="F93" s="65">
        <v>32</v>
      </c>
      <c r="G93" s="65">
        <v>7</v>
      </c>
      <c r="H93" s="65">
        <v>3</v>
      </c>
      <c r="I93" s="65">
        <v>2</v>
      </c>
      <c r="J93" s="66">
        <v>101</v>
      </c>
    </row>
    <row r="94" spans="1:10" ht="25.5">
      <c r="A94" s="72" t="s">
        <v>479</v>
      </c>
      <c r="B94" s="73"/>
      <c r="C94" s="84">
        <v>1</v>
      </c>
      <c r="D94" s="85">
        <v>1.5</v>
      </c>
      <c r="E94" s="85">
        <v>2</v>
      </c>
      <c r="F94" s="85">
        <v>3</v>
      </c>
      <c r="G94" s="85">
        <v>4</v>
      </c>
      <c r="H94" s="85">
        <v>5</v>
      </c>
      <c r="I94" s="85" t="e">
        <v>#DIV/0!</v>
      </c>
      <c r="J94" s="86">
        <v>2.398989898989899</v>
      </c>
    </row>
    <row r="95" spans="1:10" ht="12.75">
      <c r="A95" s="77"/>
      <c r="B95" s="77"/>
      <c r="C95" s="109"/>
      <c r="D95" s="109"/>
      <c r="E95" s="109"/>
      <c r="F95" s="109"/>
      <c r="G95" s="109"/>
      <c r="H95" s="109"/>
      <c r="I95" s="109"/>
      <c r="J95" s="109"/>
    </row>
    <row r="96" spans="1:10" ht="12.75">
      <c r="A96" s="104" t="s">
        <v>22</v>
      </c>
      <c r="B96" s="106"/>
      <c r="C96" s="111"/>
      <c r="D96" s="111"/>
      <c r="E96" s="111"/>
      <c r="F96" s="111"/>
      <c r="G96" s="111"/>
      <c r="H96" s="111"/>
      <c r="I96" s="109"/>
      <c r="J96" s="109"/>
    </row>
    <row r="97" spans="1:2" ht="38.25">
      <c r="A97" s="88" t="s">
        <v>12</v>
      </c>
      <c r="B97" s="89" t="s">
        <v>84</v>
      </c>
    </row>
    <row r="99" spans="1:8" ht="51">
      <c r="A99" s="59"/>
      <c r="B99" s="60"/>
      <c r="C99" s="28" t="s">
        <v>22</v>
      </c>
      <c r="D99" s="60"/>
      <c r="E99" s="60"/>
      <c r="F99" s="60"/>
      <c r="G99" s="60"/>
      <c r="H99" s="61"/>
    </row>
    <row r="100" spans="1:8" ht="51">
      <c r="A100" s="28" t="s">
        <v>14</v>
      </c>
      <c r="B100" s="28" t="s">
        <v>73</v>
      </c>
      <c r="C100" s="59" t="s">
        <v>41</v>
      </c>
      <c r="D100" s="62" t="s">
        <v>42</v>
      </c>
      <c r="E100" s="62" t="s">
        <v>28</v>
      </c>
      <c r="F100" s="62" t="s">
        <v>86</v>
      </c>
      <c r="G100" s="62" t="s">
        <v>87</v>
      </c>
      <c r="H100" s="63" t="s">
        <v>454</v>
      </c>
    </row>
    <row r="101" spans="1:8" ht="25.5">
      <c r="A101" s="59">
        <v>1</v>
      </c>
      <c r="B101" s="59" t="s">
        <v>76</v>
      </c>
      <c r="C101" s="64">
        <v>12</v>
      </c>
      <c r="D101" s="65">
        <v>12</v>
      </c>
      <c r="E101" s="65">
        <v>2</v>
      </c>
      <c r="F101" s="65"/>
      <c r="G101" s="65"/>
      <c r="H101" s="66">
        <v>26</v>
      </c>
    </row>
    <row r="102" spans="1:8" ht="25.5">
      <c r="A102" s="67"/>
      <c r="B102" s="90" t="s">
        <v>462</v>
      </c>
      <c r="C102" s="100">
        <v>0.46153846153846156</v>
      </c>
      <c r="D102" s="101">
        <v>0.46153846153846156</v>
      </c>
      <c r="E102" s="70">
        <v>0.07692307692307693</v>
      </c>
      <c r="F102" s="70">
        <v>0</v>
      </c>
      <c r="G102" s="70">
        <v>0</v>
      </c>
      <c r="H102" s="71">
        <v>1</v>
      </c>
    </row>
    <row r="103" spans="1:8" ht="25.5">
      <c r="A103" s="59">
        <v>2</v>
      </c>
      <c r="B103" s="59" t="s">
        <v>76</v>
      </c>
      <c r="C103" s="64">
        <v>5</v>
      </c>
      <c r="D103" s="65">
        <v>46</v>
      </c>
      <c r="E103" s="65"/>
      <c r="F103" s="65">
        <v>2</v>
      </c>
      <c r="G103" s="65">
        <v>1</v>
      </c>
      <c r="H103" s="66">
        <v>54</v>
      </c>
    </row>
    <row r="104" spans="1:8" ht="25.5">
      <c r="A104" s="67"/>
      <c r="B104" s="90" t="s">
        <v>462</v>
      </c>
      <c r="C104" s="100">
        <v>0.09259259259259259</v>
      </c>
      <c r="D104" s="101">
        <v>0.8518518518518519</v>
      </c>
      <c r="E104" s="70">
        <v>0</v>
      </c>
      <c r="F104" s="70">
        <v>0.037037037037037035</v>
      </c>
      <c r="G104" s="70">
        <v>0.018518518518518517</v>
      </c>
      <c r="H104" s="71">
        <v>1</v>
      </c>
    </row>
    <row r="105" spans="1:8" ht="25.5">
      <c r="A105" s="59">
        <v>3</v>
      </c>
      <c r="B105" s="59" t="s">
        <v>76</v>
      </c>
      <c r="C105" s="64">
        <v>3</v>
      </c>
      <c r="D105" s="65">
        <v>16</v>
      </c>
      <c r="E105" s="65">
        <v>1</v>
      </c>
      <c r="F105" s="65">
        <v>1</v>
      </c>
      <c r="G105" s="65"/>
      <c r="H105" s="66">
        <v>21</v>
      </c>
    </row>
    <row r="106" spans="1:8" ht="25.5">
      <c r="A106" s="67"/>
      <c r="B106" s="90" t="s">
        <v>462</v>
      </c>
      <c r="C106" s="100">
        <v>0.14285714285714285</v>
      </c>
      <c r="D106" s="101">
        <v>0.7619047619047619</v>
      </c>
      <c r="E106" s="70">
        <v>0.047619047619047616</v>
      </c>
      <c r="F106" s="70">
        <v>0.047619047619047616</v>
      </c>
      <c r="G106" s="70">
        <v>0</v>
      </c>
      <c r="H106" s="71">
        <v>1</v>
      </c>
    </row>
    <row r="107" spans="1:8" ht="25.5">
      <c r="A107" s="59" t="s">
        <v>77</v>
      </c>
      <c r="B107" s="60"/>
      <c r="C107" s="64">
        <v>20</v>
      </c>
      <c r="D107" s="65">
        <v>74</v>
      </c>
      <c r="E107" s="65">
        <v>3</v>
      </c>
      <c r="F107" s="65">
        <v>3</v>
      </c>
      <c r="G107" s="65">
        <v>1</v>
      </c>
      <c r="H107" s="66">
        <v>101</v>
      </c>
    </row>
    <row r="108" spans="1:8" ht="25.5">
      <c r="A108" s="72" t="s">
        <v>463</v>
      </c>
      <c r="B108" s="73"/>
      <c r="C108" s="74">
        <v>0.19801980198019803</v>
      </c>
      <c r="D108" s="75">
        <v>0.7326732673267327</v>
      </c>
      <c r="E108" s="75">
        <v>0.0297029702970297</v>
      </c>
      <c r="F108" s="75">
        <v>0.0297029702970297</v>
      </c>
      <c r="G108" s="75">
        <v>0.009900990099009901</v>
      </c>
      <c r="H108" s="76">
        <v>1</v>
      </c>
    </row>
    <row r="109" spans="1:8" ht="12.75">
      <c r="A109" s="77"/>
      <c r="B109" s="77"/>
      <c r="C109" s="110"/>
      <c r="D109" s="110"/>
      <c r="E109" s="110"/>
      <c r="F109" s="110"/>
      <c r="G109" s="110"/>
      <c r="H109" s="110"/>
    </row>
    <row r="110" spans="1:8" ht="12.75">
      <c r="A110" s="77"/>
      <c r="B110" s="77"/>
      <c r="C110" s="110"/>
      <c r="D110" s="110"/>
      <c r="E110" s="110"/>
      <c r="F110" s="110"/>
      <c r="G110" s="110"/>
      <c r="H110" s="110"/>
    </row>
    <row r="111" spans="1:8" ht="12.75">
      <c r="A111" s="77"/>
      <c r="B111" s="77"/>
      <c r="C111" s="110"/>
      <c r="D111" s="110"/>
      <c r="E111" s="110"/>
      <c r="F111" s="110"/>
      <c r="G111" s="110"/>
      <c r="H111" s="110"/>
    </row>
    <row r="112" spans="1:8" ht="12.75">
      <c r="A112" s="104" t="s">
        <v>23</v>
      </c>
      <c r="B112" s="106"/>
      <c r="C112" s="112"/>
      <c r="D112" s="112"/>
      <c r="E112" s="112"/>
      <c r="F112" s="112"/>
      <c r="G112" s="112"/>
      <c r="H112" s="110"/>
    </row>
    <row r="113" spans="1:2" ht="38.25">
      <c r="A113" s="88" t="s">
        <v>12</v>
      </c>
      <c r="B113" s="89" t="s">
        <v>84</v>
      </c>
    </row>
    <row r="115" spans="1:7" ht="38.25">
      <c r="A115" s="59"/>
      <c r="B115" s="60"/>
      <c r="C115" s="28" t="s">
        <v>23</v>
      </c>
      <c r="D115" s="60"/>
      <c r="E115" s="60"/>
      <c r="F115" s="60"/>
      <c r="G115" s="61"/>
    </row>
    <row r="116" spans="1:7" ht="51">
      <c r="A116" s="28" t="s">
        <v>14</v>
      </c>
      <c r="B116" s="28" t="s">
        <v>73</v>
      </c>
      <c r="C116" s="59" t="s">
        <v>41</v>
      </c>
      <c r="D116" s="62" t="s">
        <v>42</v>
      </c>
      <c r="E116" s="62" t="s">
        <v>28</v>
      </c>
      <c r="F116" s="62" t="s">
        <v>87</v>
      </c>
      <c r="G116" s="63" t="s">
        <v>454</v>
      </c>
    </row>
    <row r="117" spans="1:7" ht="25.5">
      <c r="A117" s="59">
        <v>1</v>
      </c>
      <c r="B117" s="59" t="s">
        <v>76</v>
      </c>
      <c r="C117" s="64">
        <v>12</v>
      </c>
      <c r="D117" s="65">
        <v>12</v>
      </c>
      <c r="E117" s="65">
        <v>2</v>
      </c>
      <c r="F117" s="65"/>
      <c r="G117" s="66">
        <v>26</v>
      </c>
    </row>
    <row r="118" spans="1:7" ht="25.5">
      <c r="A118" s="67"/>
      <c r="B118" s="90" t="s">
        <v>462</v>
      </c>
      <c r="C118" s="100">
        <v>0.46153846153846156</v>
      </c>
      <c r="D118" s="101">
        <v>0.46153846153846156</v>
      </c>
      <c r="E118" s="70">
        <v>0.07692307692307693</v>
      </c>
      <c r="F118" s="70">
        <v>0</v>
      </c>
      <c r="G118" s="71">
        <v>1</v>
      </c>
    </row>
    <row r="119" spans="1:7" ht="25.5">
      <c r="A119" s="59">
        <v>2</v>
      </c>
      <c r="B119" s="59" t="s">
        <v>76</v>
      </c>
      <c r="C119" s="64">
        <v>38</v>
      </c>
      <c r="D119" s="65">
        <v>14</v>
      </c>
      <c r="E119" s="65">
        <v>1</v>
      </c>
      <c r="F119" s="65">
        <v>1</v>
      </c>
      <c r="G119" s="66">
        <v>54</v>
      </c>
    </row>
    <row r="120" spans="1:7" ht="25.5">
      <c r="A120" s="67"/>
      <c r="B120" s="90" t="s">
        <v>462</v>
      </c>
      <c r="C120" s="100">
        <v>0.7037037037037037</v>
      </c>
      <c r="D120" s="101">
        <v>0.25925925925925924</v>
      </c>
      <c r="E120" s="70">
        <v>0.018518518518518517</v>
      </c>
      <c r="F120" s="70">
        <v>0.018518518518518517</v>
      </c>
      <c r="G120" s="71">
        <v>1</v>
      </c>
    </row>
    <row r="121" spans="1:7" ht="25.5">
      <c r="A121" s="59">
        <v>3</v>
      </c>
      <c r="B121" s="59" t="s">
        <v>76</v>
      </c>
      <c r="C121" s="64">
        <v>18</v>
      </c>
      <c r="D121" s="65">
        <v>3</v>
      </c>
      <c r="E121" s="65"/>
      <c r="F121" s="65"/>
      <c r="G121" s="66">
        <v>21</v>
      </c>
    </row>
    <row r="122" spans="1:7" ht="25.5">
      <c r="A122" s="67"/>
      <c r="B122" s="90" t="s">
        <v>462</v>
      </c>
      <c r="C122" s="100">
        <v>0.8571428571428571</v>
      </c>
      <c r="D122" s="101">
        <v>0.14285714285714285</v>
      </c>
      <c r="E122" s="70">
        <v>0</v>
      </c>
      <c r="F122" s="70">
        <v>0</v>
      </c>
      <c r="G122" s="71">
        <v>1</v>
      </c>
    </row>
    <row r="123" spans="1:7" ht="25.5">
      <c r="A123" s="59" t="s">
        <v>77</v>
      </c>
      <c r="B123" s="60"/>
      <c r="C123" s="64">
        <v>68</v>
      </c>
      <c r="D123" s="65">
        <v>29</v>
      </c>
      <c r="E123" s="65">
        <v>3</v>
      </c>
      <c r="F123" s="65">
        <v>1</v>
      </c>
      <c r="G123" s="66">
        <v>101</v>
      </c>
    </row>
    <row r="124" spans="1:7" ht="25.5">
      <c r="A124" s="72" t="s">
        <v>463</v>
      </c>
      <c r="B124" s="73"/>
      <c r="C124" s="74">
        <v>0.6732673267326733</v>
      </c>
      <c r="D124" s="75">
        <v>0.2871287128712871</v>
      </c>
      <c r="E124" s="75">
        <v>0.0297029702970297</v>
      </c>
      <c r="F124" s="75">
        <v>0.009900990099009901</v>
      </c>
      <c r="G124" s="76">
        <v>1</v>
      </c>
    </row>
    <row r="125" spans="1:7" ht="12.75">
      <c r="A125" s="59"/>
      <c r="B125" s="77"/>
      <c r="C125" s="110"/>
      <c r="D125" s="110"/>
      <c r="E125" s="110"/>
      <c r="F125" s="110"/>
      <c r="G125" s="110"/>
    </row>
    <row r="126" spans="1:7" ht="12.75">
      <c r="A126" s="59"/>
      <c r="B126" s="77"/>
      <c r="C126" s="110"/>
      <c r="D126" s="110"/>
      <c r="E126" s="110"/>
      <c r="F126" s="110"/>
      <c r="G126" s="110"/>
    </row>
    <row r="127" spans="1:12" ht="12.75">
      <c r="A127" s="113" t="s">
        <v>24</v>
      </c>
      <c r="B127" s="105"/>
      <c r="C127" s="105"/>
      <c r="D127" s="105"/>
      <c r="E127" s="105"/>
      <c r="F127" s="105"/>
      <c r="G127" s="105"/>
      <c r="H127" s="105"/>
      <c r="I127" s="105"/>
      <c r="J127" s="105"/>
      <c r="K127" s="105"/>
      <c r="L127" s="105"/>
    </row>
    <row r="128" spans="1:2" ht="38.25">
      <c r="A128" s="88" t="s">
        <v>12</v>
      </c>
      <c r="B128" s="89" t="s">
        <v>84</v>
      </c>
    </row>
    <row r="129" spans="1:8" ht="12.75">
      <c r="A129" s="77"/>
      <c r="B129" s="77"/>
      <c r="C129" s="77"/>
      <c r="D129" s="77"/>
      <c r="E129" s="77"/>
      <c r="F129" s="77"/>
      <c r="G129" s="77"/>
      <c r="H129" s="77"/>
    </row>
    <row r="130" spans="1:12" ht="76.5">
      <c r="A130" s="59"/>
      <c r="B130" s="60"/>
      <c r="C130" s="28" t="s">
        <v>24</v>
      </c>
      <c r="D130" s="60"/>
      <c r="E130" s="60"/>
      <c r="F130" s="60"/>
      <c r="G130" s="60"/>
      <c r="H130" s="60"/>
      <c r="I130" s="60"/>
      <c r="J130" s="60"/>
      <c r="K130" s="60"/>
      <c r="L130" s="61"/>
    </row>
    <row r="131" spans="1:12" ht="51">
      <c r="A131" s="28" t="s">
        <v>14</v>
      </c>
      <c r="B131" s="28" t="s">
        <v>73</v>
      </c>
      <c r="C131" s="114" t="s">
        <v>92</v>
      </c>
      <c r="D131" s="115" t="s">
        <v>3</v>
      </c>
      <c r="E131" s="115" t="s">
        <v>4</v>
      </c>
      <c r="F131" s="115" t="s">
        <v>5</v>
      </c>
      <c r="G131" s="115">
        <v>80</v>
      </c>
      <c r="H131" s="115" t="s">
        <v>461</v>
      </c>
      <c r="I131" s="115" t="s">
        <v>6</v>
      </c>
      <c r="J131" s="115" t="s">
        <v>7</v>
      </c>
      <c r="K131" s="115" t="s">
        <v>8</v>
      </c>
      <c r="L131" s="116" t="s">
        <v>454</v>
      </c>
    </row>
    <row r="132" spans="1:12" ht="12.75">
      <c r="A132" s="59" t="s">
        <v>487</v>
      </c>
      <c r="B132" s="59" t="s">
        <v>1</v>
      </c>
      <c r="C132" s="64">
        <v>5</v>
      </c>
      <c r="D132" s="65">
        <v>6</v>
      </c>
      <c r="E132" s="65">
        <v>3</v>
      </c>
      <c r="F132" s="65">
        <v>4</v>
      </c>
      <c r="G132" s="65"/>
      <c r="H132" s="65">
        <v>1</v>
      </c>
      <c r="I132" s="65">
        <v>4</v>
      </c>
      <c r="J132" s="65">
        <v>1</v>
      </c>
      <c r="K132" s="65">
        <v>2</v>
      </c>
      <c r="L132" s="66">
        <v>26</v>
      </c>
    </row>
    <row r="133" spans="1:12" ht="12.75">
      <c r="A133" s="67"/>
      <c r="B133" s="90" t="s">
        <v>462</v>
      </c>
      <c r="C133" s="100">
        <v>0.19230769230769232</v>
      </c>
      <c r="D133" s="101">
        <v>0.23076923076923078</v>
      </c>
      <c r="E133" s="101">
        <v>0.11538461538461539</v>
      </c>
      <c r="F133" s="101">
        <v>0.15384615384615385</v>
      </c>
      <c r="G133" s="70">
        <v>0</v>
      </c>
      <c r="H133" s="70">
        <v>0.038461538461538464</v>
      </c>
      <c r="I133" s="101">
        <v>0.15384615384615385</v>
      </c>
      <c r="J133" s="101">
        <v>0.038461538461538464</v>
      </c>
      <c r="K133" s="101">
        <v>0.07692307692307693</v>
      </c>
      <c r="L133" s="71">
        <v>1</v>
      </c>
    </row>
    <row r="134" spans="1:12" ht="12.75">
      <c r="A134" s="59" t="s">
        <v>488</v>
      </c>
      <c r="B134" s="59" t="s">
        <v>1</v>
      </c>
      <c r="C134" s="64">
        <v>37</v>
      </c>
      <c r="D134" s="65">
        <v>8</v>
      </c>
      <c r="E134" s="65">
        <v>2</v>
      </c>
      <c r="F134" s="65"/>
      <c r="G134" s="65"/>
      <c r="H134" s="65"/>
      <c r="I134" s="65">
        <v>3</v>
      </c>
      <c r="J134" s="65">
        <v>4</v>
      </c>
      <c r="K134" s="65"/>
      <c r="L134" s="66">
        <v>54</v>
      </c>
    </row>
    <row r="135" spans="1:12" ht="12.75">
      <c r="A135" s="67"/>
      <c r="B135" s="90" t="s">
        <v>462</v>
      </c>
      <c r="C135" s="100">
        <v>0.6851851851851852</v>
      </c>
      <c r="D135" s="101">
        <v>0.14814814814814814</v>
      </c>
      <c r="E135" s="101">
        <v>0.037037037037037035</v>
      </c>
      <c r="F135" s="101">
        <v>0</v>
      </c>
      <c r="G135" s="70">
        <v>0</v>
      </c>
      <c r="H135" s="70">
        <v>0</v>
      </c>
      <c r="I135" s="101">
        <v>0.05555555555555555</v>
      </c>
      <c r="J135" s="101">
        <v>0.07407407407407407</v>
      </c>
      <c r="K135" s="101">
        <v>0</v>
      </c>
      <c r="L135" s="71">
        <v>1</v>
      </c>
    </row>
    <row r="136" spans="1:12" ht="12.75">
      <c r="A136" s="59" t="s">
        <v>489</v>
      </c>
      <c r="B136" s="59" t="s">
        <v>1</v>
      </c>
      <c r="C136" s="64">
        <v>11</v>
      </c>
      <c r="D136" s="65">
        <v>6</v>
      </c>
      <c r="E136" s="65">
        <v>2</v>
      </c>
      <c r="F136" s="65"/>
      <c r="G136" s="65">
        <v>1</v>
      </c>
      <c r="H136" s="65"/>
      <c r="I136" s="65">
        <v>1</v>
      </c>
      <c r="J136" s="65"/>
      <c r="K136" s="65"/>
      <c r="L136" s="66">
        <v>21</v>
      </c>
    </row>
    <row r="137" spans="1:12" ht="12.75">
      <c r="A137" s="67"/>
      <c r="B137" s="90" t="s">
        <v>462</v>
      </c>
      <c r="C137" s="100">
        <v>0.5238095238095238</v>
      </c>
      <c r="D137" s="101">
        <v>0.2857142857142857</v>
      </c>
      <c r="E137" s="101">
        <v>0.09523809523809523</v>
      </c>
      <c r="F137" s="101">
        <v>0</v>
      </c>
      <c r="G137" s="70">
        <v>0.047619047619047616</v>
      </c>
      <c r="H137" s="70">
        <v>0</v>
      </c>
      <c r="I137" s="101">
        <v>0.047619047619047616</v>
      </c>
      <c r="J137" s="101">
        <v>0</v>
      </c>
      <c r="K137" s="101">
        <v>0</v>
      </c>
      <c r="L137" s="71">
        <v>1</v>
      </c>
    </row>
    <row r="138" spans="1:12" ht="25.5">
      <c r="A138" s="59" t="s">
        <v>2</v>
      </c>
      <c r="B138" s="60"/>
      <c r="C138" s="64">
        <v>53</v>
      </c>
      <c r="D138" s="65">
        <v>20</v>
      </c>
      <c r="E138" s="65">
        <v>7</v>
      </c>
      <c r="F138" s="65">
        <v>4</v>
      </c>
      <c r="G138" s="65">
        <v>1</v>
      </c>
      <c r="H138" s="65">
        <v>1</v>
      </c>
      <c r="I138" s="65">
        <v>8</v>
      </c>
      <c r="J138" s="65">
        <v>5</v>
      </c>
      <c r="K138" s="65">
        <v>2</v>
      </c>
      <c r="L138" s="66">
        <v>101</v>
      </c>
    </row>
    <row r="139" spans="1:12" ht="25.5">
      <c r="A139" s="72" t="s">
        <v>463</v>
      </c>
      <c r="B139" s="73"/>
      <c r="C139" s="74">
        <v>0.5247524752475248</v>
      </c>
      <c r="D139" s="75">
        <v>0.19801980198019803</v>
      </c>
      <c r="E139" s="75">
        <v>0.06930693069306931</v>
      </c>
      <c r="F139" s="75">
        <v>0.039603960396039604</v>
      </c>
      <c r="G139" s="75">
        <v>0.009900990099009901</v>
      </c>
      <c r="H139" s="75">
        <v>0.009900990099009901</v>
      </c>
      <c r="I139" s="75">
        <v>0.07920792079207921</v>
      </c>
      <c r="J139" s="75">
        <v>0.04950495049504951</v>
      </c>
      <c r="K139" s="75">
        <v>0.019801980198019802</v>
      </c>
      <c r="L139" s="76">
        <v>1</v>
      </c>
    </row>
    <row r="140" ht="12.75">
      <c r="H140" s="77"/>
    </row>
    <row r="141" ht="12.75">
      <c r="H141" s="77"/>
    </row>
    <row r="142" spans="1:8" ht="12.75">
      <c r="A142"/>
      <c r="B142"/>
      <c r="C142"/>
      <c r="D142"/>
      <c r="E142"/>
      <c r="F142"/>
      <c r="G142"/>
      <c r="H142" s="77"/>
    </row>
    <row r="143" spans="1:8" ht="12.75">
      <c r="A143"/>
      <c r="B143"/>
      <c r="C143"/>
      <c r="D143"/>
      <c r="E143"/>
      <c r="F143"/>
      <c r="G143"/>
      <c r="H143" s="77"/>
    </row>
    <row r="144" spans="1:8" ht="12.75">
      <c r="A144" s="77"/>
      <c r="B144" s="77"/>
      <c r="C144" s="77"/>
      <c r="D144" s="77"/>
      <c r="E144" s="77"/>
      <c r="F144" s="77"/>
      <c r="G144" s="77"/>
      <c r="H144" s="77"/>
    </row>
    <row r="145" spans="1:8" ht="12.75">
      <c r="A145" s="77"/>
      <c r="B145" s="77"/>
      <c r="C145" s="77"/>
      <c r="D145" s="77"/>
      <c r="E145" s="77"/>
      <c r="F145" s="77"/>
      <c r="G145" s="77"/>
      <c r="H145" s="77"/>
    </row>
    <row r="146" spans="1:8" ht="12.75">
      <c r="A146" s="77"/>
      <c r="B146" s="77"/>
      <c r="C146" s="77"/>
      <c r="D146" s="77"/>
      <c r="E146" s="77"/>
      <c r="F146" s="77"/>
      <c r="G146" s="77"/>
      <c r="H146" s="77"/>
    </row>
    <row r="147" spans="1:8" ht="12.75">
      <c r="A147" s="77"/>
      <c r="B147" s="77"/>
      <c r="C147" s="77"/>
      <c r="D147" s="77"/>
      <c r="E147" s="77"/>
      <c r="F147" s="77"/>
      <c r="G147" s="77"/>
      <c r="H147" s="77"/>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E18" sqref="E18"/>
    </sheetView>
  </sheetViews>
  <sheetFormatPr defaultColWidth="9.140625" defaultRowHeight="12.75"/>
  <cols>
    <col min="1" max="1" width="30.00390625" style="0" customWidth="1"/>
    <col min="2" max="2" width="10.00390625" style="0" customWidth="1"/>
    <col min="3" max="3" width="7.28125" style="0" customWidth="1"/>
    <col min="4" max="4" width="11.57421875" style="0" customWidth="1"/>
  </cols>
  <sheetData>
    <row r="1" spans="1:2" ht="12.75">
      <c r="A1" s="29" t="s">
        <v>13</v>
      </c>
      <c r="B1" s="30" t="s">
        <v>84</v>
      </c>
    </row>
    <row r="2" spans="1:2" ht="12.75">
      <c r="A2" s="29" t="s">
        <v>12</v>
      </c>
      <c r="B2" s="30" t="s">
        <v>84</v>
      </c>
    </row>
    <row r="4" spans="1:4" ht="30" customHeight="1">
      <c r="A4" s="28" t="s">
        <v>25</v>
      </c>
      <c r="B4" s="13" t="s">
        <v>73</v>
      </c>
      <c r="C4" s="17" t="s">
        <v>69</v>
      </c>
      <c r="D4" s="8" t="s">
        <v>83</v>
      </c>
    </row>
    <row r="5" spans="1:4" ht="12.75">
      <c r="A5" s="10" t="s">
        <v>78</v>
      </c>
      <c r="B5" s="10" t="s">
        <v>76</v>
      </c>
      <c r="C5" s="32">
        <v>23</v>
      </c>
      <c r="D5" s="8">
        <f>SUM(GETPIVOTDATA("Raw Count",$A$4,"If tech started offering Media Comp II, would you most likely take it:","to fulfill requirement"),GETPIVOTDATA("Raw Count",$A$4,"If tech started offering Media Comp II, would you most likely take it:","1,2"),GETPIVOTDATA("Raw Count",$A$4,"If tech started offering Media Comp II, would you most likely take it:","1,2,3"))</f>
        <v>27</v>
      </c>
    </row>
    <row r="6" spans="1:4" ht="12.75">
      <c r="A6" s="12"/>
      <c r="B6" s="14" t="s">
        <v>74</v>
      </c>
      <c r="C6" s="24">
        <v>0.4423076923076923</v>
      </c>
      <c r="D6" s="35">
        <f>D5/GETPIVOTDATA("Raw Count",$A$4)</f>
        <v>0.5192307692307693</v>
      </c>
    </row>
    <row r="7" spans="1:4" ht="12.75">
      <c r="A7" s="10" t="s">
        <v>79</v>
      </c>
      <c r="B7" s="10" t="s">
        <v>76</v>
      </c>
      <c r="C7" s="32">
        <v>4</v>
      </c>
      <c r="D7" s="8">
        <f>SUM(GETPIVOTDATA("Raw Count",$A$4,"If tech started offering Media Comp II, would you most likely take it:","for fun"),GETPIVOTDATA("Raw Count",$A$4,"If tech started offering Media Comp II, would you most likely take it:","1,2"),GETPIVOTDATA("Raw Count",$A$4,"If tech started offering Media Comp II, would you most likely take it:","1,2,3"))</f>
        <v>8</v>
      </c>
    </row>
    <row r="8" spans="1:4" ht="12.75">
      <c r="A8" s="12"/>
      <c r="B8" s="14" t="s">
        <v>74</v>
      </c>
      <c r="C8" s="24">
        <v>0.07692307692307693</v>
      </c>
      <c r="D8" s="35">
        <f>D7/GETPIVOTDATA("Raw Count",$A$4)</f>
        <v>0.15384615384615385</v>
      </c>
    </row>
    <row r="9" spans="1:4" ht="12.75">
      <c r="A9" s="10" t="s">
        <v>80</v>
      </c>
      <c r="B9" s="10" t="s">
        <v>76</v>
      </c>
      <c r="C9" s="32">
        <v>2</v>
      </c>
      <c r="D9" s="8">
        <f>SUM(GETPIVOTDATA("Raw Count",$A$4,"If tech started offering Media Comp II, would you most likely take it:","to learn useful things"),GETPIVOTDATA("Raw Count",$A$4,"If tech started offering Media Comp II, would you most likely take it:","1,2,3"))</f>
        <v>4</v>
      </c>
    </row>
    <row r="10" spans="1:4" ht="12.75">
      <c r="A10" s="12"/>
      <c r="B10" s="14" t="s">
        <v>74</v>
      </c>
      <c r="C10" s="24">
        <v>0.038461538461538464</v>
      </c>
      <c r="D10" s="35">
        <f>D9/GETPIVOTDATA("Raw Count",$A$4)</f>
        <v>0.07692307692307693</v>
      </c>
    </row>
    <row r="11" spans="1:4" ht="12.75">
      <c r="A11" s="10" t="s">
        <v>81</v>
      </c>
      <c r="B11" s="10" t="s">
        <v>76</v>
      </c>
      <c r="C11" s="25">
        <v>15</v>
      </c>
      <c r="D11" s="27"/>
    </row>
    <row r="12" spans="1:4" ht="12.75">
      <c r="A12" s="12"/>
      <c r="B12" s="14" t="s">
        <v>74</v>
      </c>
      <c r="C12" s="26">
        <v>0.28846153846153844</v>
      </c>
      <c r="D12" s="27"/>
    </row>
    <row r="13" spans="1:4" ht="12.75">
      <c r="A13" s="10" t="s">
        <v>82</v>
      </c>
      <c r="B13" s="10" t="s">
        <v>76</v>
      </c>
      <c r="C13" s="25">
        <v>4</v>
      </c>
      <c r="D13" s="27"/>
    </row>
    <row r="14" spans="1:4" ht="12.75">
      <c r="A14" s="12"/>
      <c r="B14" s="14" t="s">
        <v>74</v>
      </c>
      <c r="C14" s="26">
        <v>0.07692307692307693</v>
      </c>
      <c r="D14" s="27"/>
    </row>
    <row r="15" spans="1:7" ht="12.75">
      <c r="A15" s="31" t="s">
        <v>54</v>
      </c>
      <c r="B15" s="31" t="s">
        <v>76</v>
      </c>
      <c r="C15" s="25">
        <v>2</v>
      </c>
      <c r="G15" t="s">
        <v>28</v>
      </c>
    </row>
    <row r="16" spans="1:3" ht="12.75">
      <c r="A16" s="33"/>
      <c r="B16" s="34" t="s">
        <v>74</v>
      </c>
      <c r="C16" s="24">
        <v>0.038461538461538464</v>
      </c>
    </row>
    <row r="17" spans="1:3" ht="12.75">
      <c r="A17" s="31" t="s">
        <v>56</v>
      </c>
      <c r="B17" s="31" t="s">
        <v>76</v>
      </c>
      <c r="C17" s="32">
        <v>2</v>
      </c>
    </row>
    <row r="18" spans="1:3" ht="12.75">
      <c r="A18" s="33"/>
      <c r="B18" s="34" t="s">
        <v>74</v>
      </c>
      <c r="C18" s="24">
        <v>0.038461538461538464</v>
      </c>
    </row>
    <row r="19" spans="1:3" ht="12.75">
      <c r="A19" s="10" t="s">
        <v>68</v>
      </c>
      <c r="B19" s="10" t="s">
        <v>76</v>
      </c>
      <c r="C19" s="19"/>
    </row>
    <row r="20" spans="1:3" ht="12.75">
      <c r="A20" s="12"/>
      <c r="B20" s="14" t="s">
        <v>74</v>
      </c>
      <c r="C20" s="20">
        <v>0</v>
      </c>
    </row>
    <row r="21" spans="1:5" ht="12.75">
      <c r="A21" s="10" t="s">
        <v>77</v>
      </c>
      <c r="B21" s="11"/>
      <c r="C21" s="19">
        <v>52</v>
      </c>
      <c r="E21" t="s">
        <v>28</v>
      </c>
    </row>
    <row r="22" spans="1:6" ht="12.75">
      <c r="A22" s="15" t="s">
        <v>75</v>
      </c>
      <c r="B22" s="18"/>
      <c r="C22" s="21">
        <v>1</v>
      </c>
      <c r="E22" t="s">
        <v>28</v>
      </c>
      <c r="F22" t="s">
        <v>28</v>
      </c>
    </row>
    <row r="23" ht="12.75">
      <c r="E23" s="36" t="s">
        <v>28</v>
      </c>
    </row>
    <row r="24" spans="1:6" ht="12.75">
      <c r="A24" t="s">
        <v>85</v>
      </c>
      <c r="F24" t="s">
        <v>28</v>
      </c>
    </row>
    <row r="25" ht="12.75">
      <c r="F25" t="s">
        <v>28</v>
      </c>
    </row>
  </sheetData>
  <printOptions/>
  <pageMargins left="0.75" right="0.75" top="1" bottom="1" header="0.5" footer="0.5"/>
  <pageSetup orientation="portrait" paperSize="9"/>
  <ignoredErrors>
    <ignoredError sqref="D7 D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Andrea Forte</dc:creator>
  <cp:keywords/>
  <dc:description/>
  <cp:lastModifiedBy>Andrea Forte</cp:lastModifiedBy>
  <dcterms:created xsi:type="dcterms:W3CDTF">2003-05-01T23:27:10Z</dcterms:created>
  <dcterms:modified xsi:type="dcterms:W3CDTF">2003-05-10T22:32:32Z</dcterms:modified>
  <cp:category/>
  <cp:version/>
  <cp:contentType/>
  <cp:contentStatus/>
</cp:coreProperties>
</file>